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G:\B. Cours\GF Gestion financière\1. Polycopié GF\Séance 3\"/>
    </mc:Choice>
  </mc:AlternateContent>
  <xr:revisionPtr revIDLastSave="0" documentId="13_ncr:1_{A7E1C77E-2374-472F-86D4-DF86CF876FAF}" xr6:coauthVersionLast="47" xr6:coauthVersionMax="47" xr10:uidLastSave="{00000000-0000-0000-0000-000000000000}"/>
  <bookViews>
    <workbookView xWindow="-93" yWindow="-93" windowWidth="25786" windowHeight="13986" xr2:uid="{00000000-000D-0000-FFFF-FFFF00000000}"/>
  </bookViews>
  <sheets>
    <sheet name="Données et calculs" sheetId="1" r:id="rId1"/>
    <sheet name="Figure coû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H6" i="1" s="1"/>
  <c r="C58" i="1" l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E80" i="1"/>
  <c r="D80" i="1"/>
  <c r="C81" i="1"/>
  <c r="D81" i="1"/>
  <c r="C82" i="1"/>
  <c r="D82" i="1"/>
  <c r="C83" i="1"/>
  <c r="D83" i="1"/>
  <c r="C84" i="1"/>
  <c r="E84" i="1"/>
  <c r="D84" i="1"/>
  <c r="C85" i="1"/>
  <c r="D85" i="1"/>
  <c r="C86" i="1"/>
  <c r="D86" i="1"/>
  <c r="C87" i="1"/>
  <c r="D87" i="1"/>
  <c r="C88" i="1"/>
  <c r="E88" i="1"/>
  <c r="D88" i="1"/>
  <c r="C89" i="1"/>
  <c r="D89" i="1"/>
  <c r="C90" i="1"/>
  <c r="D90" i="1"/>
  <c r="C91" i="1"/>
  <c r="D91" i="1"/>
  <c r="C92" i="1"/>
  <c r="E92" i="1"/>
  <c r="D92" i="1"/>
  <c r="C93" i="1"/>
  <c r="D93" i="1"/>
  <c r="C94" i="1"/>
  <c r="D94" i="1"/>
  <c r="C95" i="1"/>
  <c r="D95" i="1"/>
  <c r="C96" i="1"/>
  <c r="E96" i="1"/>
  <c r="D96" i="1"/>
  <c r="C97" i="1"/>
  <c r="D97" i="1"/>
  <c r="C98" i="1"/>
  <c r="D98" i="1"/>
  <c r="C99" i="1"/>
  <c r="D99" i="1"/>
  <c r="C100" i="1"/>
  <c r="E100" i="1"/>
  <c r="D100" i="1"/>
  <c r="C101" i="1"/>
  <c r="D101" i="1"/>
  <c r="C102" i="1"/>
  <c r="D102" i="1"/>
  <c r="C103" i="1"/>
  <c r="D103" i="1"/>
  <c r="C104" i="1"/>
  <c r="E104" i="1"/>
  <c r="D104" i="1"/>
  <c r="C105" i="1"/>
  <c r="D105" i="1"/>
  <c r="C106" i="1"/>
  <c r="D106" i="1"/>
  <c r="C107" i="1"/>
  <c r="D107" i="1"/>
  <c r="C108" i="1"/>
  <c r="E108" i="1"/>
  <c r="D108" i="1"/>
  <c r="C109" i="1"/>
  <c r="D109" i="1"/>
  <c r="C110" i="1"/>
  <c r="D110" i="1"/>
  <c r="C111" i="1"/>
  <c r="D111" i="1"/>
  <c r="C112" i="1"/>
  <c r="E112" i="1"/>
  <c r="D112" i="1"/>
  <c r="C113" i="1"/>
  <c r="D113" i="1"/>
  <c r="C114" i="1"/>
  <c r="D114" i="1"/>
  <c r="C115" i="1"/>
  <c r="D115" i="1"/>
  <c r="C116" i="1"/>
  <c r="D116" i="1"/>
  <c r="C117" i="1"/>
  <c r="D117" i="1"/>
  <c r="E59" i="1"/>
  <c r="E19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E31" i="1"/>
  <c r="D31" i="1"/>
  <c r="C32" i="1"/>
  <c r="E32" i="1"/>
  <c r="D32" i="1"/>
  <c r="C33" i="1"/>
  <c r="D33" i="1"/>
  <c r="C34" i="1"/>
  <c r="D34" i="1"/>
  <c r="C35" i="1"/>
  <c r="E35" i="1"/>
  <c r="D35" i="1"/>
  <c r="C36" i="1"/>
  <c r="E36" i="1"/>
  <c r="D36" i="1"/>
  <c r="C37" i="1"/>
  <c r="D37" i="1"/>
  <c r="C38" i="1"/>
  <c r="D38" i="1"/>
  <c r="C39" i="1"/>
  <c r="E39" i="1"/>
  <c r="D39" i="1"/>
  <c r="C40" i="1"/>
  <c r="E40" i="1"/>
  <c r="D40" i="1"/>
  <c r="C41" i="1"/>
  <c r="D41" i="1"/>
  <c r="C42" i="1"/>
  <c r="D42" i="1"/>
  <c r="C43" i="1"/>
  <c r="D43" i="1"/>
  <c r="C44" i="1"/>
  <c r="E44" i="1"/>
  <c r="D44" i="1"/>
  <c r="C45" i="1"/>
  <c r="E45" i="1"/>
  <c r="D45" i="1"/>
  <c r="C46" i="1"/>
  <c r="E46" i="1"/>
  <c r="D46" i="1"/>
  <c r="C47" i="1"/>
  <c r="D47" i="1"/>
  <c r="C48" i="1"/>
  <c r="E48" i="1"/>
  <c r="D48" i="1"/>
  <c r="C49" i="1"/>
  <c r="E49" i="1"/>
  <c r="D49" i="1"/>
  <c r="C50" i="1"/>
  <c r="E50" i="1"/>
  <c r="D50" i="1"/>
  <c r="C51" i="1"/>
  <c r="D51" i="1"/>
  <c r="C52" i="1"/>
  <c r="E52" i="1"/>
  <c r="D52" i="1"/>
  <c r="C53" i="1"/>
  <c r="E53" i="1"/>
  <c r="D53" i="1"/>
  <c r="C54" i="1"/>
  <c r="E54" i="1"/>
  <c r="D54" i="1"/>
  <c r="C55" i="1"/>
  <c r="D55" i="1"/>
  <c r="C56" i="1"/>
  <c r="E56" i="1"/>
  <c r="D56" i="1"/>
  <c r="C57" i="1"/>
  <c r="E57" i="1"/>
  <c r="D57" i="1"/>
  <c r="H8" i="1"/>
  <c r="E30" i="1"/>
  <c r="E29" i="1"/>
  <c r="E28" i="1"/>
  <c r="E27" i="1"/>
  <c r="E26" i="1"/>
  <c r="E18" i="1"/>
  <c r="E25" i="1"/>
  <c r="E24" i="1"/>
  <c r="E23" i="1"/>
  <c r="E22" i="1"/>
  <c r="E21" i="1"/>
  <c r="E20" i="1"/>
  <c r="F28" i="1" l="1"/>
  <c r="F24" i="1"/>
  <c r="F104" i="1"/>
  <c r="F88" i="1"/>
  <c r="F18" i="1"/>
  <c r="F26" i="1"/>
  <c r="F22" i="1"/>
  <c r="F108" i="1"/>
  <c r="F92" i="1"/>
  <c r="F20" i="1"/>
  <c r="F100" i="1"/>
  <c r="F84" i="1"/>
  <c r="F30" i="1"/>
  <c r="F59" i="1"/>
  <c r="F112" i="1"/>
  <c r="F96" i="1"/>
  <c r="F80" i="1"/>
  <c r="E76" i="1"/>
  <c r="F76" i="1" s="1"/>
  <c r="E72" i="1"/>
  <c r="F72" i="1" s="1"/>
  <c r="E68" i="1"/>
  <c r="F68" i="1" s="1"/>
  <c r="E64" i="1"/>
  <c r="F64" i="1" s="1"/>
  <c r="E60" i="1"/>
  <c r="F60" i="1" s="1"/>
  <c r="F19" i="1"/>
  <c r="E113" i="1"/>
  <c r="F113" i="1" s="1"/>
  <c r="E109" i="1"/>
  <c r="F109" i="1" s="1"/>
  <c r="E105" i="1"/>
  <c r="F105" i="1" s="1"/>
  <c r="E101" i="1"/>
  <c r="F101" i="1" s="1"/>
  <c r="E97" i="1"/>
  <c r="F97" i="1" s="1"/>
  <c r="E93" i="1"/>
  <c r="F93" i="1" s="1"/>
  <c r="E89" i="1"/>
  <c r="F89" i="1" s="1"/>
  <c r="E85" i="1"/>
  <c r="F85" i="1" s="1"/>
  <c r="E81" i="1"/>
  <c r="F81" i="1" s="1"/>
  <c r="E77" i="1"/>
  <c r="F77" i="1" s="1"/>
  <c r="E73" i="1"/>
  <c r="F73" i="1" s="1"/>
  <c r="E69" i="1"/>
  <c r="F69" i="1" s="1"/>
  <c r="E65" i="1"/>
  <c r="F65" i="1" s="1"/>
  <c r="E61" i="1"/>
  <c r="F61" i="1" s="1"/>
  <c r="E41" i="1"/>
  <c r="F41" i="1" s="1"/>
  <c r="E37" i="1"/>
  <c r="E33" i="1"/>
  <c r="E114" i="1"/>
  <c r="E110" i="1"/>
  <c r="F110" i="1" s="1"/>
  <c r="E106" i="1"/>
  <c r="F106" i="1" s="1"/>
  <c r="E102" i="1"/>
  <c r="F102" i="1" s="1"/>
  <c r="E98" i="1"/>
  <c r="F98" i="1" s="1"/>
  <c r="E94" i="1"/>
  <c r="F94" i="1" s="1"/>
  <c r="E90" i="1"/>
  <c r="F90" i="1" s="1"/>
  <c r="E86" i="1"/>
  <c r="F86" i="1" s="1"/>
  <c r="E82" i="1"/>
  <c r="F82" i="1" s="1"/>
  <c r="E78" i="1"/>
  <c r="F78" i="1" s="1"/>
  <c r="E74" i="1"/>
  <c r="F74" i="1" s="1"/>
  <c r="E70" i="1"/>
  <c r="F70" i="1" s="1"/>
  <c r="E66" i="1"/>
  <c r="F66" i="1" s="1"/>
  <c r="E62" i="1"/>
  <c r="F62" i="1" s="1"/>
  <c r="E58" i="1"/>
  <c r="F58" i="1" s="1"/>
  <c r="F56" i="1"/>
  <c r="F52" i="1"/>
  <c r="F48" i="1"/>
  <c r="F44" i="1"/>
  <c r="F39" i="1"/>
  <c r="F35" i="1"/>
  <c r="F31" i="1"/>
  <c r="F29" i="1"/>
  <c r="F27" i="1"/>
  <c r="F25" i="1"/>
  <c r="F23" i="1"/>
  <c r="F21" i="1"/>
  <c r="H7" i="1"/>
  <c r="E55" i="1"/>
  <c r="F55" i="1" s="1"/>
  <c r="E51" i="1"/>
  <c r="F51" i="1" s="1"/>
  <c r="E47" i="1"/>
  <c r="F47" i="1" s="1"/>
  <c r="E43" i="1"/>
  <c r="F43" i="1" s="1"/>
  <c r="E42" i="1"/>
  <c r="F42" i="1" s="1"/>
  <c r="E38" i="1"/>
  <c r="F38" i="1" s="1"/>
  <c r="E34" i="1"/>
  <c r="F34" i="1" s="1"/>
  <c r="E117" i="1"/>
  <c r="F117" i="1" s="1"/>
  <c r="E116" i="1"/>
  <c r="F116" i="1" s="1"/>
  <c r="E115" i="1"/>
  <c r="F115" i="1" s="1"/>
  <c r="E111" i="1"/>
  <c r="F111" i="1" s="1"/>
  <c r="E107" i="1"/>
  <c r="F107" i="1" s="1"/>
  <c r="E103" i="1"/>
  <c r="F103" i="1" s="1"/>
  <c r="E99" i="1"/>
  <c r="F99" i="1" s="1"/>
  <c r="E95" i="1"/>
  <c r="F95" i="1" s="1"/>
  <c r="E91" i="1"/>
  <c r="F91" i="1" s="1"/>
  <c r="E87" i="1"/>
  <c r="F87" i="1" s="1"/>
  <c r="E83" i="1"/>
  <c r="F83" i="1" s="1"/>
  <c r="E79" i="1"/>
  <c r="F79" i="1" s="1"/>
  <c r="E75" i="1"/>
  <c r="F75" i="1" s="1"/>
  <c r="E71" i="1"/>
  <c r="F71" i="1" s="1"/>
  <c r="E67" i="1"/>
  <c r="F67" i="1" s="1"/>
  <c r="E63" i="1"/>
  <c r="F63" i="1" s="1"/>
  <c r="F54" i="1"/>
  <c r="F50" i="1"/>
  <c r="F46" i="1"/>
  <c r="F37" i="1"/>
  <c r="F33" i="1"/>
  <c r="F114" i="1"/>
  <c r="F57" i="1"/>
  <c r="F53" i="1"/>
  <c r="F49" i="1"/>
  <c r="F45" i="1"/>
  <c r="F40" i="1"/>
  <c r="F36" i="1"/>
  <c r="F32" i="1"/>
</calcChain>
</file>

<file path=xl/sharedStrings.xml><?xml version="1.0" encoding="utf-8"?>
<sst xmlns="http://schemas.openxmlformats.org/spreadsheetml/2006/main" count="25" uniqueCount="22">
  <si>
    <t>Quantité optimale à commander Q*</t>
  </si>
  <si>
    <t>Stock moyen &lt;S&gt;</t>
  </si>
  <si>
    <t>Nombre optimal de commandes par mois n*</t>
  </si>
  <si>
    <t xml:space="preserve">     Loyer annuel de l'entrepôt par m2</t>
  </si>
  <si>
    <t xml:space="preserve">     Coût annuel de l'assurance</t>
  </si>
  <si>
    <t xml:space="preserve">     Taux mensuel du crédit à court terme</t>
  </si>
  <si>
    <t>Coût
d'achat</t>
  </si>
  <si>
    <t>Coût
de stockage</t>
  </si>
  <si>
    <t xml:space="preserve">  Quantité consommée (Y)</t>
  </si>
  <si>
    <t xml:space="preserve">  Coût de passation d'une commande (a)</t>
  </si>
  <si>
    <t xml:space="preserve">  Coût de stockage d'une unité (i)</t>
  </si>
  <si>
    <t xml:space="preserve">     Nombre d'unités stockées par m2</t>
  </si>
  <si>
    <t>Paramètres du modèle</t>
  </si>
  <si>
    <t>Résultats pour la politique de gestion des stocks</t>
  </si>
  <si>
    <t>Cours Gestion Financière - Séance 3 - Gestion des postes du BFR</t>
  </si>
  <si>
    <t>Exercice d'application - Modèle de gestion de stocks</t>
  </si>
  <si>
    <t xml:space="preserve">  Coût d'achat unitaire (c)</t>
  </si>
  <si>
    <t>Calculs pour la construction de la figure</t>
  </si>
  <si>
    <t xml:space="preserve"> (en unité physique)</t>
  </si>
  <si>
    <t>Coût total
de stockage moyen</t>
  </si>
  <si>
    <t>Quantité
commandée
par commande</t>
  </si>
  <si>
    <t>Coût 
de passation
des commandes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</si>
</sst>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2"/>
      <name val="Comic Sans MS"/>
    </font>
    <font>
      <sz val="12"/>
      <name val="Comic Sans MS"/>
      <family val="4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10" fontId="7" fillId="0" borderId="0" xfId="1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Coût total moyen lié au stock et ses trois composantes:
coût d'achat, coût de passation des commandes et coût de stockage</a:t>
            </a:r>
          </a:p>
        </c:rich>
      </c:tx>
      <c:layout>
        <c:manualLayout>
          <c:xMode val="edge"/>
          <c:yMode val="edge"/>
          <c:x val="0.1975049270976359"/>
          <c:y val="2.1757293427326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53718091009989"/>
          <c:y val="0.16965742251223492"/>
          <c:w val="0.86126526082130961"/>
          <c:h val="0.61174551386623166"/>
        </c:manualLayout>
      </c:layout>
      <c:scatterChart>
        <c:scatterStyle val="smoothMarker"/>
        <c:varyColors val="0"/>
        <c:ser>
          <c:idx val="2"/>
          <c:order val="0"/>
          <c:tx>
            <c:v> Coût d'achat 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'Données et calculs'!$B$18:$B$117</c:f>
              <c:numCache>
                <c:formatCode>General</c:formatCode>
                <c:ptCount val="1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</c:numCache>
            </c:numRef>
          </c:xVal>
          <c:yVal>
            <c:numRef>
              <c:f>'Données et calculs'!$C$18:$C$117</c:f>
              <c:numCache>
                <c:formatCode>#,##0.00</c:formatCode>
                <c:ptCount val="100"/>
                <c:pt idx="0">
                  <c:v>10000</c:v>
                </c:pt>
                <c:pt idx="1">
                  <c:v>10000</c:v>
                </c:pt>
                <c:pt idx="2">
                  <c:v>10000</c:v>
                </c:pt>
                <c:pt idx="3">
                  <c:v>10000</c:v>
                </c:pt>
                <c:pt idx="4">
                  <c:v>10000</c:v>
                </c:pt>
                <c:pt idx="5">
                  <c:v>10000</c:v>
                </c:pt>
                <c:pt idx="6">
                  <c:v>10000</c:v>
                </c:pt>
                <c:pt idx="7">
                  <c:v>10000</c:v>
                </c:pt>
                <c:pt idx="8">
                  <c:v>10000</c:v>
                </c:pt>
                <c:pt idx="9">
                  <c:v>10000</c:v>
                </c:pt>
                <c:pt idx="10">
                  <c:v>10000</c:v>
                </c:pt>
                <c:pt idx="11">
                  <c:v>10000</c:v>
                </c:pt>
                <c:pt idx="12">
                  <c:v>10000</c:v>
                </c:pt>
                <c:pt idx="13">
                  <c:v>10000</c:v>
                </c:pt>
                <c:pt idx="14">
                  <c:v>10000</c:v>
                </c:pt>
                <c:pt idx="15">
                  <c:v>10000</c:v>
                </c:pt>
                <c:pt idx="16">
                  <c:v>10000</c:v>
                </c:pt>
                <c:pt idx="17">
                  <c:v>10000</c:v>
                </c:pt>
                <c:pt idx="18">
                  <c:v>10000</c:v>
                </c:pt>
                <c:pt idx="19">
                  <c:v>10000</c:v>
                </c:pt>
                <c:pt idx="20">
                  <c:v>10000</c:v>
                </c:pt>
                <c:pt idx="21">
                  <c:v>10000</c:v>
                </c:pt>
                <c:pt idx="22">
                  <c:v>10000</c:v>
                </c:pt>
                <c:pt idx="23">
                  <c:v>10000</c:v>
                </c:pt>
                <c:pt idx="24">
                  <c:v>10000</c:v>
                </c:pt>
                <c:pt idx="25">
                  <c:v>10000</c:v>
                </c:pt>
                <c:pt idx="26">
                  <c:v>10000</c:v>
                </c:pt>
                <c:pt idx="27">
                  <c:v>10000</c:v>
                </c:pt>
                <c:pt idx="28">
                  <c:v>10000</c:v>
                </c:pt>
                <c:pt idx="29">
                  <c:v>10000</c:v>
                </c:pt>
                <c:pt idx="30">
                  <c:v>10000</c:v>
                </c:pt>
                <c:pt idx="31">
                  <c:v>10000</c:v>
                </c:pt>
                <c:pt idx="32">
                  <c:v>10000</c:v>
                </c:pt>
                <c:pt idx="33">
                  <c:v>10000</c:v>
                </c:pt>
                <c:pt idx="34">
                  <c:v>10000</c:v>
                </c:pt>
                <c:pt idx="35">
                  <c:v>10000</c:v>
                </c:pt>
                <c:pt idx="36">
                  <c:v>10000</c:v>
                </c:pt>
                <c:pt idx="37">
                  <c:v>10000</c:v>
                </c:pt>
                <c:pt idx="38">
                  <c:v>10000</c:v>
                </c:pt>
                <c:pt idx="39">
                  <c:v>10000</c:v>
                </c:pt>
                <c:pt idx="40">
                  <c:v>10000</c:v>
                </c:pt>
                <c:pt idx="41">
                  <c:v>10000</c:v>
                </c:pt>
                <c:pt idx="42">
                  <c:v>10000</c:v>
                </c:pt>
                <c:pt idx="43">
                  <c:v>10000</c:v>
                </c:pt>
                <c:pt idx="44">
                  <c:v>10000</c:v>
                </c:pt>
                <c:pt idx="45">
                  <c:v>10000</c:v>
                </c:pt>
                <c:pt idx="46">
                  <c:v>10000</c:v>
                </c:pt>
                <c:pt idx="47">
                  <c:v>10000</c:v>
                </c:pt>
                <c:pt idx="48">
                  <c:v>10000</c:v>
                </c:pt>
                <c:pt idx="49">
                  <c:v>10000</c:v>
                </c:pt>
                <c:pt idx="50">
                  <c:v>10000</c:v>
                </c:pt>
                <c:pt idx="51">
                  <c:v>10000</c:v>
                </c:pt>
                <c:pt idx="52">
                  <c:v>10000</c:v>
                </c:pt>
                <c:pt idx="53">
                  <c:v>10000</c:v>
                </c:pt>
                <c:pt idx="54">
                  <c:v>10000</c:v>
                </c:pt>
                <c:pt idx="55">
                  <c:v>10000</c:v>
                </c:pt>
                <c:pt idx="56">
                  <c:v>10000</c:v>
                </c:pt>
                <c:pt idx="57">
                  <c:v>10000</c:v>
                </c:pt>
                <c:pt idx="58">
                  <c:v>10000</c:v>
                </c:pt>
                <c:pt idx="59">
                  <c:v>10000</c:v>
                </c:pt>
                <c:pt idx="60">
                  <c:v>10000</c:v>
                </c:pt>
                <c:pt idx="61">
                  <c:v>10000</c:v>
                </c:pt>
                <c:pt idx="62">
                  <c:v>10000</c:v>
                </c:pt>
                <c:pt idx="63">
                  <c:v>10000</c:v>
                </c:pt>
                <c:pt idx="64">
                  <c:v>10000</c:v>
                </c:pt>
                <c:pt idx="65">
                  <c:v>10000</c:v>
                </c:pt>
                <c:pt idx="66">
                  <c:v>10000</c:v>
                </c:pt>
                <c:pt idx="67">
                  <c:v>10000</c:v>
                </c:pt>
                <c:pt idx="68">
                  <c:v>10000</c:v>
                </c:pt>
                <c:pt idx="69">
                  <c:v>10000</c:v>
                </c:pt>
                <c:pt idx="70">
                  <c:v>10000</c:v>
                </c:pt>
                <c:pt idx="71">
                  <c:v>10000</c:v>
                </c:pt>
                <c:pt idx="72">
                  <c:v>10000</c:v>
                </c:pt>
                <c:pt idx="73">
                  <c:v>10000</c:v>
                </c:pt>
                <c:pt idx="74">
                  <c:v>10000</c:v>
                </c:pt>
                <c:pt idx="75">
                  <c:v>10000</c:v>
                </c:pt>
                <c:pt idx="76">
                  <c:v>10000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10000</c:v>
                </c:pt>
                <c:pt idx="81">
                  <c:v>10000</c:v>
                </c:pt>
                <c:pt idx="82">
                  <c:v>10000</c:v>
                </c:pt>
                <c:pt idx="83">
                  <c:v>10000</c:v>
                </c:pt>
                <c:pt idx="84">
                  <c:v>10000</c:v>
                </c:pt>
                <c:pt idx="85">
                  <c:v>10000</c:v>
                </c:pt>
                <c:pt idx="86">
                  <c:v>10000</c:v>
                </c:pt>
                <c:pt idx="87">
                  <c:v>10000</c:v>
                </c:pt>
                <c:pt idx="88">
                  <c:v>10000</c:v>
                </c:pt>
                <c:pt idx="89">
                  <c:v>10000</c:v>
                </c:pt>
                <c:pt idx="90">
                  <c:v>10000</c:v>
                </c:pt>
                <c:pt idx="91">
                  <c:v>10000</c:v>
                </c:pt>
                <c:pt idx="92">
                  <c:v>10000</c:v>
                </c:pt>
                <c:pt idx="93">
                  <c:v>10000</c:v>
                </c:pt>
                <c:pt idx="94">
                  <c:v>10000</c:v>
                </c:pt>
                <c:pt idx="95">
                  <c:v>10000</c:v>
                </c:pt>
                <c:pt idx="96">
                  <c:v>10000</c:v>
                </c:pt>
                <c:pt idx="97">
                  <c:v>10000</c:v>
                </c:pt>
                <c:pt idx="98">
                  <c:v>10000</c:v>
                </c:pt>
                <c:pt idx="99">
                  <c:v>10000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925-45FF-9BBD-5BAC54B4CF50}"/>
            </c:ext>
          </c:extLst>
        </c:ser>
        <c:ser>
          <c:idx val="0"/>
          <c:order val="1"/>
          <c:tx>
            <c:v> Coût  de passation des commandes 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'Données et calculs'!$B$18:$B$117</c:f>
              <c:numCache>
                <c:formatCode>General</c:formatCode>
                <c:ptCount val="1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</c:numCache>
            </c:numRef>
          </c:xVal>
          <c:yVal>
            <c:numRef>
              <c:f>'Données et calculs'!$D$18:$D$117</c:f>
              <c:numCache>
                <c:formatCode>#,##0.00</c:formatCode>
                <c:ptCount val="100"/>
                <c:pt idx="0">
                  <c:v>60000</c:v>
                </c:pt>
                <c:pt idx="1">
                  <c:v>30000</c:v>
                </c:pt>
                <c:pt idx="2">
                  <c:v>20000</c:v>
                </c:pt>
                <c:pt idx="3">
                  <c:v>15000</c:v>
                </c:pt>
                <c:pt idx="4">
                  <c:v>12000</c:v>
                </c:pt>
                <c:pt idx="5">
                  <c:v>10000</c:v>
                </c:pt>
                <c:pt idx="6">
                  <c:v>8571.4285714285706</c:v>
                </c:pt>
                <c:pt idx="7">
                  <c:v>7500</c:v>
                </c:pt>
                <c:pt idx="8">
                  <c:v>6666.666666666667</c:v>
                </c:pt>
                <c:pt idx="9">
                  <c:v>6000</c:v>
                </c:pt>
                <c:pt idx="10">
                  <c:v>5454.545454545455</c:v>
                </c:pt>
                <c:pt idx="11">
                  <c:v>5000</c:v>
                </c:pt>
                <c:pt idx="12">
                  <c:v>4615.3846153846152</c:v>
                </c:pt>
                <c:pt idx="13">
                  <c:v>4285.7142857142853</c:v>
                </c:pt>
                <c:pt idx="14">
                  <c:v>4000</c:v>
                </c:pt>
                <c:pt idx="15">
                  <c:v>3750</c:v>
                </c:pt>
                <c:pt idx="16">
                  <c:v>3529.4117647058824</c:v>
                </c:pt>
                <c:pt idx="17">
                  <c:v>3333.3333333333335</c:v>
                </c:pt>
                <c:pt idx="18">
                  <c:v>3157.8947368421054</c:v>
                </c:pt>
                <c:pt idx="19">
                  <c:v>3000</c:v>
                </c:pt>
                <c:pt idx="20">
                  <c:v>2857.1428571428573</c:v>
                </c:pt>
                <c:pt idx="21">
                  <c:v>2727.2727272727275</c:v>
                </c:pt>
                <c:pt idx="22">
                  <c:v>2608.695652173913</c:v>
                </c:pt>
                <c:pt idx="23">
                  <c:v>2500</c:v>
                </c:pt>
                <c:pt idx="24">
                  <c:v>2400</c:v>
                </c:pt>
                <c:pt idx="25">
                  <c:v>2307.6923076923076</c:v>
                </c:pt>
                <c:pt idx="26">
                  <c:v>2222.2222222222222</c:v>
                </c:pt>
                <c:pt idx="27">
                  <c:v>2142.8571428571427</c:v>
                </c:pt>
                <c:pt idx="28">
                  <c:v>2068.9655172413795</c:v>
                </c:pt>
                <c:pt idx="29">
                  <c:v>2000</c:v>
                </c:pt>
                <c:pt idx="30">
                  <c:v>1935.483870967742</c:v>
                </c:pt>
                <c:pt idx="31">
                  <c:v>1875</c:v>
                </c:pt>
                <c:pt idx="32">
                  <c:v>1818.1818181818182</c:v>
                </c:pt>
                <c:pt idx="33">
                  <c:v>1764.7058823529412</c:v>
                </c:pt>
                <c:pt idx="34">
                  <c:v>1714.2857142857142</c:v>
                </c:pt>
                <c:pt idx="35">
                  <c:v>1666.6666666666667</c:v>
                </c:pt>
                <c:pt idx="36">
                  <c:v>1621.6216216216217</c:v>
                </c:pt>
                <c:pt idx="37">
                  <c:v>1578.9473684210527</c:v>
                </c:pt>
                <c:pt idx="38">
                  <c:v>1538.4615384615386</c:v>
                </c:pt>
                <c:pt idx="39">
                  <c:v>1500</c:v>
                </c:pt>
                <c:pt idx="40">
                  <c:v>1463.4146341463415</c:v>
                </c:pt>
                <c:pt idx="41">
                  <c:v>1428.5714285714287</c:v>
                </c:pt>
                <c:pt idx="42">
                  <c:v>1395.3488372093022</c:v>
                </c:pt>
                <c:pt idx="43">
                  <c:v>1363.6363636363637</c:v>
                </c:pt>
                <c:pt idx="44">
                  <c:v>1333.3333333333333</c:v>
                </c:pt>
                <c:pt idx="45">
                  <c:v>1304.3478260869565</c:v>
                </c:pt>
                <c:pt idx="46">
                  <c:v>1276.5957446808511</c:v>
                </c:pt>
                <c:pt idx="47">
                  <c:v>1250</c:v>
                </c:pt>
                <c:pt idx="48">
                  <c:v>1224.4897959183672</c:v>
                </c:pt>
                <c:pt idx="49">
                  <c:v>1200</c:v>
                </c:pt>
                <c:pt idx="50">
                  <c:v>1176.4705882352941</c:v>
                </c:pt>
                <c:pt idx="51">
                  <c:v>1153.8461538461538</c:v>
                </c:pt>
                <c:pt idx="52">
                  <c:v>1132.0754716981132</c:v>
                </c:pt>
                <c:pt idx="53">
                  <c:v>1111.1111111111111</c:v>
                </c:pt>
                <c:pt idx="54">
                  <c:v>1090.909090909091</c:v>
                </c:pt>
                <c:pt idx="55">
                  <c:v>1071.4285714285713</c:v>
                </c:pt>
                <c:pt idx="56">
                  <c:v>1052.6315789473683</c:v>
                </c:pt>
                <c:pt idx="57">
                  <c:v>1034.4827586206898</c:v>
                </c:pt>
                <c:pt idx="58">
                  <c:v>1016.9491525423729</c:v>
                </c:pt>
                <c:pt idx="59">
                  <c:v>1000</c:v>
                </c:pt>
                <c:pt idx="60">
                  <c:v>983.60655737704917</c:v>
                </c:pt>
                <c:pt idx="61">
                  <c:v>967.74193548387098</c:v>
                </c:pt>
                <c:pt idx="62">
                  <c:v>952.38095238095241</c:v>
                </c:pt>
                <c:pt idx="63">
                  <c:v>937.5</c:v>
                </c:pt>
                <c:pt idx="64">
                  <c:v>923.07692307692309</c:v>
                </c:pt>
                <c:pt idx="65">
                  <c:v>909.09090909090912</c:v>
                </c:pt>
                <c:pt idx="66">
                  <c:v>895.52238805970148</c:v>
                </c:pt>
                <c:pt idx="67">
                  <c:v>882.35294117647061</c:v>
                </c:pt>
                <c:pt idx="68">
                  <c:v>869.56521739130437</c:v>
                </c:pt>
                <c:pt idx="69">
                  <c:v>857.14285714285711</c:v>
                </c:pt>
                <c:pt idx="70">
                  <c:v>845.07042253521126</c:v>
                </c:pt>
                <c:pt idx="71">
                  <c:v>833.33333333333337</c:v>
                </c:pt>
                <c:pt idx="72">
                  <c:v>821.91780821917803</c:v>
                </c:pt>
                <c:pt idx="73">
                  <c:v>810.81081081081084</c:v>
                </c:pt>
                <c:pt idx="74">
                  <c:v>800</c:v>
                </c:pt>
                <c:pt idx="75">
                  <c:v>789.47368421052636</c:v>
                </c:pt>
                <c:pt idx="76">
                  <c:v>779.22077922077926</c:v>
                </c:pt>
                <c:pt idx="77">
                  <c:v>769.23076923076928</c:v>
                </c:pt>
                <c:pt idx="78">
                  <c:v>759.49367088607596</c:v>
                </c:pt>
                <c:pt idx="79">
                  <c:v>750</c:v>
                </c:pt>
                <c:pt idx="80">
                  <c:v>740.74074074074076</c:v>
                </c:pt>
                <c:pt idx="81">
                  <c:v>731.70731707317077</c:v>
                </c:pt>
                <c:pt idx="82">
                  <c:v>722.89156626506019</c:v>
                </c:pt>
                <c:pt idx="83">
                  <c:v>714.28571428571433</c:v>
                </c:pt>
                <c:pt idx="84">
                  <c:v>705.88235294117646</c:v>
                </c:pt>
                <c:pt idx="85">
                  <c:v>697.67441860465112</c:v>
                </c:pt>
                <c:pt idx="86">
                  <c:v>689.65517241379314</c:v>
                </c:pt>
                <c:pt idx="87">
                  <c:v>681.81818181818187</c:v>
                </c:pt>
                <c:pt idx="88">
                  <c:v>674.15730337078651</c:v>
                </c:pt>
                <c:pt idx="89">
                  <c:v>666.66666666666663</c:v>
                </c:pt>
                <c:pt idx="90">
                  <c:v>659.34065934065939</c:v>
                </c:pt>
                <c:pt idx="91">
                  <c:v>652.17391304347825</c:v>
                </c:pt>
                <c:pt idx="92">
                  <c:v>645.16129032258061</c:v>
                </c:pt>
                <c:pt idx="93">
                  <c:v>638.29787234042556</c:v>
                </c:pt>
                <c:pt idx="94">
                  <c:v>631.57894736842104</c:v>
                </c:pt>
                <c:pt idx="95">
                  <c:v>625</c:v>
                </c:pt>
                <c:pt idx="96">
                  <c:v>618.5567010309278</c:v>
                </c:pt>
                <c:pt idx="97">
                  <c:v>612.24489795918362</c:v>
                </c:pt>
                <c:pt idx="98">
                  <c:v>606.06060606060601</c:v>
                </c:pt>
                <c:pt idx="99">
                  <c:v>600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925-45FF-9BBD-5BAC54B4CF50}"/>
            </c:ext>
          </c:extLst>
        </c:ser>
        <c:ser>
          <c:idx val="1"/>
          <c:order val="2"/>
          <c:tx>
            <c:v> Coût de stockage 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'Données et calculs'!$B$18:$B$117</c:f>
              <c:numCache>
                <c:formatCode>General</c:formatCode>
                <c:ptCount val="1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</c:numCache>
            </c:numRef>
          </c:xVal>
          <c:yVal>
            <c:numRef>
              <c:f>'Données et calculs'!$E$18:$E$117</c:f>
              <c:numCache>
                <c:formatCode>#,##0.00</c:formatCode>
                <c:ptCount val="100"/>
                <c:pt idx="0">
                  <c:v>20.6</c:v>
                </c:pt>
                <c:pt idx="1">
                  <c:v>41.2</c:v>
                </c:pt>
                <c:pt idx="2">
                  <c:v>61.800000000000004</c:v>
                </c:pt>
                <c:pt idx="3">
                  <c:v>82.4</c:v>
                </c:pt>
                <c:pt idx="4">
                  <c:v>103</c:v>
                </c:pt>
                <c:pt idx="5">
                  <c:v>123.60000000000001</c:v>
                </c:pt>
                <c:pt idx="6">
                  <c:v>144.20000000000002</c:v>
                </c:pt>
                <c:pt idx="7">
                  <c:v>164.8</c:v>
                </c:pt>
                <c:pt idx="8">
                  <c:v>185.4</c:v>
                </c:pt>
                <c:pt idx="9">
                  <c:v>206</c:v>
                </c:pt>
                <c:pt idx="10">
                  <c:v>226.6</c:v>
                </c:pt>
                <c:pt idx="11">
                  <c:v>247.20000000000002</c:v>
                </c:pt>
                <c:pt idx="12">
                  <c:v>267.8</c:v>
                </c:pt>
                <c:pt idx="13">
                  <c:v>288.40000000000003</c:v>
                </c:pt>
                <c:pt idx="14">
                  <c:v>309</c:v>
                </c:pt>
                <c:pt idx="15">
                  <c:v>329.6</c:v>
                </c:pt>
                <c:pt idx="16">
                  <c:v>350.2</c:v>
                </c:pt>
                <c:pt idx="17">
                  <c:v>370.8</c:v>
                </c:pt>
                <c:pt idx="18">
                  <c:v>391.40000000000003</c:v>
                </c:pt>
                <c:pt idx="19">
                  <c:v>412</c:v>
                </c:pt>
                <c:pt idx="20">
                  <c:v>432.6</c:v>
                </c:pt>
                <c:pt idx="21">
                  <c:v>453.2</c:v>
                </c:pt>
                <c:pt idx="22">
                  <c:v>473.8</c:v>
                </c:pt>
                <c:pt idx="23">
                  <c:v>494.40000000000003</c:v>
                </c:pt>
                <c:pt idx="24">
                  <c:v>515</c:v>
                </c:pt>
                <c:pt idx="25">
                  <c:v>535.6</c:v>
                </c:pt>
                <c:pt idx="26">
                  <c:v>556.20000000000005</c:v>
                </c:pt>
                <c:pt idx="27">
                  <c:v>576.80000000000007</c:v>
                </c:pt>
                <c:pt idx="28">
                  <c:v>597.4</c:v>
                </c:pt>
                <c:pt idx="29">
                  <c:v>618</c:v>
                </c:pt>
                <c:pt idx="30">
                  <c:v>638.6</c:v>
                </c:pt>
                <c:pt idx="31">
                  <c:v>659.2</c:v>
                </c:pt>
                <c:pt idx="32">
                  <c:v>679.80000000000007</c:v>
                </c:pt>
                <c:pt idx="33">
                  <c:v>700.4</c:v>
                </c:pt>
                <c:pt idx="34">
                  <c:v>721</c:v>
                </c:pt>
                <c:pt idx="35">
                  <c:v>741.6</c:v>
                </c:pt>
                <c:pt idx="36">
                  <c:v>762.2</c:v>
                </c:pt>
                <c:pt idx="37">
                  <c:v>782.80000000000007</c:v>
                </c:pt>
                <c:pt idx="38">
                  <c:v>803.4</c:v>
                </c:pt>
                <c:pt idx="39">
                  <c:v>824</c:v>
                </c:pt>
                <c:pt idx="40">
                  <c:v>844.6</c:v>
                </c:pt>
                <c:pt idx="41">
                  <c:v>865.2</c:v>
                </c:pt>
                <c:pt idx="42">
                  <c:v>885.80000000000007</c:v>
                </c:pt>
                <c:pt idx="43">
                  <c:v>906.4</c:v>
                </c:pt>
                <c:pt idx="44">
                  <c:v>927</c:v>
                </c:pt>
                <c:pt idx="45">
                  <c:v>947.6</c:v>
                </c:pt>
                <c:pt idx="46">
                  <c:v>968.2</c:v>
                </c:pt>
                <c:pt idx="47">
                  <c:v>988.80000000000007</c:v>
                </c:pt>
                <c:pt idx="48">
                  <c:v>1009.4</c:v>
                </c:pt>
                <c:pt idx="49">
                  <c:v>1030</c:v>
                </c:pt>
                <c:pt idx="50">
                  <c:v>1050.6000000000001</c:v>
                </c:pt>
                <c:pt idx="51">
                  <c:v>1071.2</c:v>
                </c:pt>
                <c:pt idx="52">
                  <c:v>1091.8</c:v>
                </c:pt>
                <c:pt idx="53">
                  <c:v>1112.4000000000001</c:v>
                </c:pt>
                <c:pt idx="54">
                  <c:v>1133</c:v>
                </c:pt>
                <c:pt idx="55">
                  <c:v>1153.6000000000001</c:v>
                </c:pt>
                <c:pt idx="56">
                  <c:v>1174.2</c:v>
                </c:pt>
                <c:pt idx="57">
                  <c:v>1194.8</c:v>
                </c:pt>
                <c:pt idx="58">
                  <c:v>1215.4000000000001</c:v>
                </c:pt>
                <c:pt idx="59">
                  <c:v>1236</c:v>
                </c:pt>
                <c:pt idx="60">
                  <c:v>1256.6000000000001</c:v>
                </c:pt>
                <c:pt idx="61">
                  <c:v>1277.2</c:v>
                </c:pt>
                <c:pt idx="62">
                  <c:v>1297.8</c:v>
                </c:pt>
                <c:pt idx="63">
                  <c:v>1318.4</c:v>
                </c:pt>
                <c:pt idx="64">
                  <c:v>1339</c:v>
                </c:pt>
                <c:pt idx="65">
                  <c:v>1359.6000000000001</c:v>
                </c:pt>
                <c:pt idx="66">
                  <c:v>1380.2</c:v>
                </c:pt>
                <c:pt idx="67">
                  <c:v>1400.8</c:v>
                </c:pt>
                <c:pt idx="68">
                  <c:v>1421.4</c:v>
                </c:pt>
                <c:pt idx="69">
                  <c:v>1442</c:v>
                </c:pt>
                <c:pt idx="70">
                  <c:v>1462.6000000000001</c:v>
                </c:pt>
                <c:pt idx="71">
                  <c:v>1483.2</c:v>
                </c:pt>
                <c:pt idx="72">
                  <c:v>1503.8</c:v>
                </c:pt>
                <c:pt idx="73">
                  <c:v>1524.4</c:v>
                </c:pt>
                <c:pt idx="74">
                  <c:v>1545</c:v>
                </c:pt>
                <c:pt idx="75">
                  <c:v>1565.6000000000001</c:v>
                </c:pt>
                <c:pt idx="76">
                  <c:v>1586.2</c:v>
                </c:pt>
                <c:pt idx="77">
                  <c:v>1606.8</c:v>
                </c:pt>
                <c:pt idx="78">
                  <c:v>1627.4</c:v>
                </c:pt>
                <c:pt idx="79">
                  <c:v>1648</c:v>
                </c:pt>
                <c:pt idx="80">
                  <c:v>1668.6000000000001</c:v>
                </c:pt>
                <c:pt idx="81">
                  <c:v>1689.2</c:v>
                </c:pt>
                <c:pt idx="82">
                  <c:v>1709.8</c:v>
                </c:pt>
                <c:pt idx="83">
                  <c:v>1730.4</c:v>
                </c:pt>
                <c:pt idx="84">
                  <c:v>1751</c:v>
                </c:pt>
                <c:pt idx="85">
                  <c:v>1771.6000000000001</c:v>
                </c:pt>
                <c:pt idx="86">
                  <c:v>1792.2</c:v>
                </c:pt>
                <c:pt idx="87">
                  <c:v>1812.8</c:v>
                </c:pt>
                <c:pt idx="88">
                  <c:v>1833.4</c:v>
                </c:pt>
                <c:pt idx="89">
                  <c:v>1854</c:v>
                </c:pt>
                <c:pt idx="90">
                  <c:v>1874.6000000000001</c:v>
                </c:pt>
                <c:pt idx="91">
                  <c:v>1895.2</c:v>
                </c:pt>
                <c:pt idx="92">
                  <c:v>1915.8</c:v>
                </c:pt>
                <c:pt idx="93">
                  <c:v>1936.4</c:v>
                </c:pt>
                <c:pt idx="94">
                  <c:v>1957</c:v>
                </c:pt>
                <c:pt idx="95">
                  <c:v>1977.6000000000001</c:v>
                </c:pt>
                <c:pt idx="96">
                  <c:v>1998.2</c:v>
                </c:pt>
                <c:pt idx="97">
                  <c:v>2018.8</c:v>
                </c:pt>
                <c:pt idx="98">
                  <c:v>2039.4</c:v>
                </c:pt>
                <c:pt idx="99">
                  <c:v>2060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925-45FF-9BBD-5BAC54B4CF50}"/>
            </c:ext>
          </c:extLst>
        </c:ser>
        <c:ser>
          <c:idx val="3"/>
          <c:order val="3"/>
          <c:tx>
            <c:v> Coût total 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'Données et calculs'!$B$18:$B$117</c:f>
              <c:numCache>
                <c:formatCode>General</c:formatCode>
                <c:ptCount val="10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  <c:pt idx="10">
                  <c:v>110</c:v>
                </c:pt>
                <c:pt idx="11">
                  <c:v>120</c:v>
                </c:pt>
                <c:pt idx="12">
                  <c:v>130</c:v>
                </c:pt>
                <c:pt idx="13">
                  <c:v>140</c:v>
                </c:pt>
                <c:pt idx="14">
                  <c:v>150</c:v>
                </c:pt>
                <c:pt idx="15">
                  <c:v>160</c:v>
                </c:pt>
                <c:pt idx="16">
                  <c:v>170</c:v>
                </c:pt>
                <c:pt idx="17">
                  <c:v>180</c:v>
                </c:pt>
                <c:pt idx="18">
                  <c:v>190</c:v>
                </c:pt>
                <c:pt idx="19">
                  <c:v>200</c:v>
                </c:pt>
                <c:pt idx="20">
                  <c:v>210</c:v>
                </c:pt>
                <c:pt idx="21">
                  <c:v>220</c:v>
                </c:pt>
                <c:pt idx="22">
                  <c:v>230</c:v>
                </c:pt>
                <c:pt idx="23">
                  <c:v>240</c:v>
                </c:pt>
                <c:pt idx="24">
                  <c:v>250</c:v>
                </c:pt>
                <c:pt idx="25">
                  <c:v>260</c:v>
                </c:pt>
                <c:pt idx="26">
                  <c:v>270</c:v>
                </c:pt>
                <c:pt idx="27">
                  <c:v>280</c:v>
                </c:pt>
                <c:pt idx="28">
                  <c:v>290</c:v>
                </c:pt>
                <c:pt idx="29">
                  <c:v>300</c:v>
                </c:pt>
                <c:pt idx="30">
                  <c:v>310</c:v>
                </c:pt>
                <c:pt idx="31">
                  <c:v>320</c:v>
                </c:pt>
                <c:pt idx="32">
                  <c:v>330</c:v>
                </c:pt>
                <c:pt idx="33">
                  <c:v>340</c:v>
                </c:pt>
                <c:pt idx="34">
                  <c:v>350</c:v>
                </c:pt>
                <c:pt idx="35">
                  <c:v>360</c:v>
                </c:pt>
                <c:pt idx="36">
                  <c:v>370</c:v>
                </c:pt>
                <c:pt idx="37">
                  <c:v>380</c:v>
                </c:pt>
                <c:pt idx="38">
                  <c:v>390</c:v>
                </c:pt>
                <c:pt idx="39">
                  <c:v>400</c:v>
                </c:pt>
                <c:pt idx="40">
                  <c:v>410</c:v>
                </c:pt>
                <c:pt idx="41">
                  <c:v>420</c:v>
                </c:pt>
                <c:pt idx="42">
                  <c:v>430</c:v>
                </c:pt>
                <c:pt idx="43">
                  <c:v>440</c:v>
                </c:pt>
                <c:pt idx="44">
                  <c:v>450</c:v>
                </c:pt>
                <c:pt idx="45">
                  <c:v>460</c:v>
                </c:pt>
                <c:pt idx="46">
                  <c:v>470</c:v>
                </c:pt>
                <c:pt idx="47">
                  <c:v>480</c:v>
                </c:pt>
                <c:pt idx="48">
                  <c:v>490</c:v>
                </c:pt>
                <c:pt idx="49">
                  <c:v>500</c:v>
                </c:pt>
                <c:pt idx="50">
                  <c:v>510</c:v>
                </c:pt>
                <c:pt idx="51">
                  <c:v>520</c:v>
                </c:pt>
                <c:pt idx="52">
                  <c:v>530</c:v>
                </c:pt>
                <c:pt idx="53">
                  <c:v>540</c:v>
                </c:pt>
                <c:pt idx="54">
                  <c:v>550</c:v>
                </c:pt>
                <c:pt idx="55">
                  <c:v>560</c:v>
                </c:pt>
                <c:pt idx="56">
                  <c:v>570</c:v>
                </c:pt>
                <c:pt idx="57">
                  <c:v>580</c:v>
                </c:pt>
                <c:pt idx="58">
                  <c:v>590</c:v>
                </c:pt>
                <c:pt idx="59">
                  <c:v>600</c:v>
                </c:pt>
                <c:pt idx="60">
                  <c:v>610</c:v>
                </c:pt>
                <c:pt idx="61">
                  <c:v>620</c:v>
                </c:pt>
                <c:pt idx="62">
                  <c:v>630</c:v>
                </c:pt>
                <c:pt idx="63">
                  <c:v>640</c:v>
                </c:pt>
                <c:pt idx="64">
                  <c:v>650</c:v>
                </c:pt>
                <c:pt idx="65">
                  <c:v>660</c:v>
                </c:pt>
                <c:pt idx="66">
                  <c:v>670</c:v>
                </c:pt>
                <c:pt idx="67">
                  <c:v>680</c:v>
                </c:pt>
                <c:pt idx="68">
                  <c:v>690</c:v>
                </c:pt>
                <c:pt idx="69">
                  <c:v>700</c:v>
                </c:pt>
                <c:pt idx="70">
                  <c:v>710</c:v>
                </c:pt>
                <c:pt idx="71">
                  <c:v>720</c:v>
                </c:pt>
                <c:pt idx="72">
                  <c:v>730</c:v>
                </c:pt>
                <c:pt idx="73">
                  <c:v>740</c:v>
                </c:pt>
                <c:pt idx="74">
                  <c:v>750</c:v>
                </c:pt>
                <c:pt idx="75">
                  <c:v>760</c:v>
                </c:pt>
                <c:pt idx="76">
                  <c:v>770</c:v>
                </c:pt>
                <c:pt idx="77">
                  <c:v>780</c:v>
                </c:pt>
                <c:pt idx="78">
                  <c:v>790</c:v>
                </c:pt>
                <c:pt idx="79">
                  <c:v>800</c:v>
                </c:pt>
                <c:pt idx="80">
                  <c:v>810</c:v>
                </c:pt>
                <c:pt idx="81">
                  <c:v>820</c:v>
                </c:pt>
                <c:pt idx="82">
                  <c:v>830</c:v>
                </c:pt>
                <c:pt idx="83">
                  <c:v>840</c:v>
                </c:pt>
                <c:pt idx="84">
                  <c:v>850</c:v>
                </c:pt>
                <c:pt idx="85">
                  <c:v>860</c:v>
                </c:pt>
                <c:pt idx="86">
                  <c:v>870</c:v>
                </c:pt>
                <c:pt idx="87">
                  <c:v>880</c:v>
                </c:pt>
                <c:pt idx="88">
                  <c:v>890</c:v>
                </c:pt>
                <c:pt idx="89">
                  <c:v>900</c:v>
                </c:pt>
                <c:pt idx="90">
                  <c:v>910</c:v>
                </c:pt>
                <c:pt idx="91">
                  <c:v>920</c:v>
                </c:pt>
                <c:pt idx="92">
                  <c:v>930</c:v>
                </c:pt>
                <c:pt idx="93">
                  <c:v>940</c:v>
                </c:pt>
                <c:pt idx="94">
                  <c:v>950</c:v>
                </c:pt>
                <c:pt idx="95">
                  <c:v>960</c:v>
                </c:pt>
                <c:pt idx="96">
                  <c:v>970</c:v>
                </c:pt>
                <c:pt idx="97">
                  <c:v>980</c:v>
                </c:pt>
                <c:pt idx="98">
                  <c:v>990</c:v>
                </c:pt>
                <c:pt idx="99">
                  <c:v>1000</c:v>
                </c:pt>
              </c:numCache>
            </c:numRef>
          </c:xVal>
          <c:yVal>
            <c:numRef>
              <c:f>'Données et calculs'!$F$18:$F$117</c:f>
              <c:numCache>
                <c:formatCode>#,##0.00</c:formatCode>
                <c:ptCount val="100"/>
                <c:pt idx="0">
                  <c:v>70020.600000000006</c:v>
                </c:pt>
                <c:pt idx="1">
                  <c:v>40041.199999999997</c:v>
                </c:pt>
                <c:pt idx="2">
                  <c:v>30061.8</c:v>
                </c:pt>
                <c:pt idx="3">
                  <c:v>25082.400000000001</c:v>
                </c:pt>
                <c:pt idx="4">
                  <c:v>22103</c:v>
                </c:pt>
                <c:pt idx="5">
                  <c:v>20123.599999999999</c:v>
                </c:pt>
                <c:pt idx="6">
                  <c:v>18715.62857142857</c:v>
                </c:pt>
                <c:pt idx="7">
                  <c:v>17664.8</c:v>
                </c:pt>
                <c:pt idx="8">
                  <c:v>16852.066666666666</c:v>
                </c:pt>
                <c:pt idx="9">
                  <c:v>16206</c:v>
                </c:pt>
                <c:pt idx="10">
                  <c:v>15681.145454545454</c:v>
                </c:pt>
                <c:pt idx="11">
                  <c:v>15247.2</c:v>
                </c:pt>
                <c:pt idx="12">
                  <c:v>14883.184615384615</c:v>
                </c:pt>
                <c:pt idx="13">
                  <c:v>14574.114285714284</c:v>
                </c:pt>
                <c:pt idx="14">
                  <c:v>14309</c:v>
                </c:pt>
                <c:pt idx="15">
                  <c:v>14079.6</c:v>
                </c:pt>
                <c:pt idx="16">
                  <c:v>13879.611764705884</c:v>
                </c:pt>
                <c:pt idx="17">
                  <c:v>13704.133333333333</c:v>
                </c:pt>
                <c:pt idx="18">
                  <c:v>13549.294736842105</c:v>
                </c:pt>
                <c:pt idx="19">
                  <c:v>13412</c:v>
                </c:pt>
                <c:pt idx="20">
                  <c:v>13289.742857142857</c:v>
                </c:pt>
                <c:pt idx="21">
                  <c:v>13180.472727272729</c:v>
                </c:pt>
                <c:pt idx="22">
                  <c:v>13082.495652173911</c:v>
                </c:pt>
                <c:pt idx="23">
                  <c:v>12994.4</c:v>
                </c:pt>
                <c:pt idx="24">
                  <c:v>12915</c:v>
                </c:pt>
                <c:pt idx="25">
                  <c:v>12843.292307692307</c:v>
                </c:pt>
                <c:pt idx="26">
                  <c:v>12778.422222222223</c:v>
                </c:pt>
                <c:pt idx="27">
                  <c:v>12719.657142857142</c:v>
                </c:pt>
                <c:pt idx="28">
                  <c:v>12666.365517241378</c:v>
                </c:pt>
                <c:pt idx="29">
                  <c:v>12618</c:v>
                </c:pt>
                <c:pt idx="30">
                  <c:v>12574.083870967743</c:v>
                </c:pt>
                <c:pt idx="31">
                  <c:v>12534.2</c:v>
                </c:pt>
                <c:pt idx="32">
                  <c:v>12497.981818181817</c:v>
                </c:pt>
                <c:pt idx="33">
                  <c:v>12465.10588235294</c:v>
                </c:pt>
                <c:pt idx="34">
                  <c:v>12435.285714285714</c:v>
                </c:pt>
                <c:pt idx="35">
                  <c:v>12408.266666666666</c:v>
                </c:pt>
                <c:pt idx="36">
                  <c:v>12383.821621621622</c:v>
                </c:pt>
                <c:pt idx="37">
                  <c:v>12361.747368421053</c:v>
                </c:pt>
                <c:pt idx="38">
                  <c:v>12341.861538461539</c:v>
                </c:pt>
                <c:pt idx="39">
                  <c:v>12324</c:v>
                </c:pt>
                <c:pt idx="40">
                  <c:v>12308.014634146342</c:v>
                </c:pt>
                <c:pt idx="41">
                  <c:v>12293.77142857143</c:v>
                </c:pt>
                <c:pt idx="42">
                  <c:v>12281.148837209301</c:v>
                </c:pt>
                <c:pt idx="43">
                  <c:v>12270.036363636364</c:v>
                </c:pt>
                <c:pt idx="44">
                  <c:v>12260.333333333334</c:v>
                </c:pt>
                <c:pt idx="45">
                  <c:v>12251.947826086956</c:v>
                </c:pt>
                <c:pt idx="46">
                  <c:v>12244.795744680852</c:v>
                </c:pt>
                <c:pt idx="47">
                  <c:v>12238.8</c:v>
                </c:pt>
                <c:pt idx="48">
                  <c:v>12233.889795918367</c:v>
                </c:pt>
                <c:pt idx="49">
                  <c:v>12230</c:v>
                </c:pt>
                <c:pt idx="50">
                  <c:v>12227.070588235294</c:v>
                </c:pt>
                <c:pt idx="51">
                  <c:v>12225.046153846155</c:v>
                </c:pt>
                <c:pt idx="52">
                  <c:v>12223.875471698113</c:v>
                </c:pt>
                <c:pt idx="53">
                  <c:v>12223.511111111111</c:v>
                </c:pt>
                <c:pt idx="54">
                  <c:v>12223.909090909092</c:v>
                </c:pt>
                <c:pt idx="55">
                  <c:v>12225.028571428571</c:v>
                </c:pt>
                <c:pt idx="56">
                  <c:v>12226.831578947369</c:v>
                </c:pt>
                <c:pt idx="57">
                  <c:v>12229.282758620689</c:v>
                </c:pt>
                <c:pt idx="58">
                  <c:v>12232.349152542372</c:v>
                </c:pt>
                <c:pt idx="59">
                  <c:v>12236</c:v>
                </c:pt>
                <c:pt idx="60">
                  <c:v>12240.206557377049</c:v>
                </c:pt>
                <c:pt idx="61">
                  <c:v>12244.941935483872</c:v>
                </c:pt>
                <c:pt idx="62">
                  <c:v>12250.180952380952</c:v>
                </c:pt>
                <c:pt idx="63">
                  <c:v>12255.9</c:v>
                </c:pt>
                <c:pt idx="64">
                  <c:v>12262.076923076924</c:v>
                </c:pt>
                <c:pt idx="65">
                  <c:v>12268.69090909091</c:v>
                </c:pt>
                <c:pt idx="66">
                  <c:v>12275.722388059703</c:v>
                </c:pt>
                <c:pt idx="67">
                  <c:v>12283.15294117647</c:v>
                </c:pt>
                <c:pt idx="68">
                  <c:v>12290.965217391304</c:v>
                </c:pt>
                <c:pt idx="69">
                  <c:v>12299.142857142857</c:v>
                </c:pt>
                <c:pt idx="70">
                  <c:v>12307.670422535211</c:v>
                </c:pt>
                <c:pt idx="71">
                  <c:v>12316.533333333335</c:v>
                </c:pt>
                <c:pt idx="72">
                  <c:v>12325.717808219177</c:v>
                </c:pt>
                <c:pt idx="73">
                  <c:v>12335.210810810811</c:v>
                </c:pt>
                <c:pt idx="74">
                  <c:v>12345</c:v>
                </c:pt>
                <c:pt idx="75">
                  <c:v>12355.073684210527</c:v>
                </c:pt>
                <c:pt idx="76">
                  <c:v>12365.42077922078</c:v>
                </c:pt>
                <c:pt idx="77">
                  <c:v>12376.030769230769</c:v>
                </c:pt>
                <c:pt idx="78">
                  <c:v>12386.893670886075</c:v>
                </c:pt>
                <c:pt idx="79">
                  <c:v>12398</c:v>
                </c:pt>
                <c:pt idx="80">
                  <c:v>12409.340740740741</c:v>
                </c:pt>
                <c:pt idx="81">
                  <c:v>12420.907317073172</c:v>
                </c:pt>
                <c:pt idx="82">
                  <c:v>12432.691566265059</c:v>
                </c:pt>
                <c:pt idx="83">
                  <c:v>12444.685714285713</c:v>
                </c:pt>
                <c:pt idx="84">
                  <c:v>12456.882352941177</c:v>
                </c:pt>
                <c:pt idx="85">
                  <c:v>12469.274418604651</c:v>
                </c:pt>
                <c:pt idx="86">
                  <c:v>12481.855172413794</c:v>
                </c:pt>
                <c:pt idx="87">
                  <c:v>12494.618181818181</c:v>
                </c:pt>
                <c:pt idx="88">
                  <c:v>12507.557303370786</c:v>
                </c:pt>
                <c:pt idx="89">
                  <c:v>12520.666666666666</c:v>
                </c:pt>
                <c:pt idx="90">
                  <c:v>12533.94065934066</c:v>
                </c:pt>
                <c:pt idx="91">
                  <c:v>12547.373913043479</c:v>
                </c:pt>
                <c:pt idx="92">
                  <c:v>12560.961290322581</c:v>
                </c:pt>
                <c:pt idx="93">
                  <c:v>12574.697872340425</c:v>
                </c:pt>
                <c:pt idx="94">
                  <c:v>12588.578947368422</c:v>
                </c:pt>
                <c:pt idx="95">
                  <c:v>12602.6</c:v>
                </c:pt>
                <c:pt idx="96">
                  <c:v>12616.756701030929</c:v>
                </c:pt>
                <c:pt idx="97">
                  <c:v>12631.044897959182</c:v>
                </c:pt>
                <c:pt idx="98">
                  <c:v>12645.460606060606</c:v>
                </c:pt>
                <c:pt idx="99">
                  <c:v>12660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925-45FF-9BBD-5BAC54B4C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77943488"/>
        <c:axId val="1"/>
      </c:scatterChart>
      <c:valAx>
        <c:axId val="1977943488"/>
        <c:scaling>
          <c:orientation val="minMax"/>
          <c:max val="100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6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Quantité commandée par commande </a:t>
                </a:r>
                <a:r>
                  <a:rPr lang="fr-FR" sz="160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Q </a:t>
                </a:r>
                <a:r>
                  <a:rPr lang="fr-FR" sz="160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(en unités)</a:t>
                </a:r>
              </a:p>
            </c:rich>
          </c:tx>
          <c:layout>
            <c:manualLayout>
              <c:xMode val="edge"/>
              <c:yMode val="edge"/>
              <c:x val="0.29522752497225307"/>
              <c:y val="0.845024469820554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1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Coût (en  euros)</a:t>
                </a:r>
              </a:p>
            </c:rich>
          </c:tx>
          <c:layout>
            <c:manualLayout>
              <c:xMode val="edge"/>
              <c:yMode val="edge"/>
              <c:x val="2.2197558268590455E-3"/>
              <c:y val="0.353996737357259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1977943488"/>
        <c:crosses val="autoZero"/>
        <c:crossBetween val="midCat"/>
        <c:majorUnit val="1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188612099644125"/>
          <c:y val="0.89921465968586389"/>
          <c:w val="0.8496441281138789"/>
          <c:h val="0.1020942408376963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5" right="0.75" top="1" bottom="1" header="0.5" footer="0.5"/>
  <pageSetup orientation="landscape" horizontalDpi="360" verticalDpi="36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0259" cy="582705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C5FD42C-71A4-45CE-895D-F07F197878A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0.5414</cdr:x>
      <cdr:y>0.36345</cdr:y>
    </cdr:from>
    <cdr:to>
      <cdr:x>0.5918</cdr:x>
      <cdr:y>0.43536</cdr:y>
    </cdr:to>
    <cdr:sp macro="" textlink="">
      <cdr:nvSpPr>
        <cdr:cNvPr id="1025" name="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7753" y="1998059"/>
          <a:ext cx="432476" cy="434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Q*</a:t>
          </a:r>
        </a:p>
      </cdr:txBody>
    </cdr:sp>
  </cdr:relSizeAnchor>
  <cdr:relSizeAnchor xmlns:cdr="http://schemas.openxmlformats.org/drawingml/2006/chartDrawing">
    <cdr:from>
      <cdr:x>0.56954</cdr:x>
      <cdr:y>0.45417</cdr:y>
    </cdr:from>
    <cdr:to>
      <cdr:x>0.56954</cdr:x>
      <cdr:y>0.69767</cdr:y>
    </cdr:to>
    <cdr:sp macro="" textlink="">
      <cdr:nvSpPr>
        <cdr:cNvPr id="102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887846" y="2546709"/>
          <a:ext cx="0" cy="14743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714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7"/>
  <sheetViews>
    <sheetView tabSelected="1" workbookViewId="0">
      <selection activeCell="B15" sqref="B15"/>
    </sheetView>
  </sheetViews>
  <sheetFormatPr baseColWidth="10" defaultColWidth="9" defaultRowHeight="18" customHeight="1" x14ac:dyDescent="0.8"/>
  <cols>
    <col min="1" max="1" width="4.1796875" style="3" customWidth="1"/>
    <col min="2" max="2" width="16.6796875" style="3" customWidth="1"/>
    <col min="3" max="6" width="17" style="3" customWidth="1"/>
    <col min="7" max="7" width="40" style="3" customWidth="1"/>
    <col min="8" max="16384" width="9" style="3"/>
  </cols>
  <sheetData>
    <row r="1" spans="1:10" ht="18" customHeight="1" x14ac:dyDescent="0.8">
      <c r="A1" s="2" t="s">
        <v>14</v>
      </c>
    </row>
    <row r="2" spans="1:10" ht="18" customHeight="1" x14ac:dyDescent="0.8">
      <c r="A2" s="2"/>
    </row>
    <row r="3" spans="1:10" ht="18" customHeight="1" x14ac:dyDescent="0.8">
      <c r="A3" s="2" t="s">
        <v>15</v>
      </c>
    </row>
    <row r="5" spans="1:10" ht="18" customHeight="1" x14ac:dyDescent="0.8">
      <c r="A5" s="4" t="s">
        <v>12</v>
      </c>
      <c r="C5" s="5"/>
      <c r="F5" s="5"/>
      <c r="G5" s="4" t="s">
        <v>13</v>
      </c>
    </row>
    <row r="6" spans="1:10" ht="18" customHeight="1" x14ac:dyDescent="0.8">
      <c r="B6" s="17" t="s">
        <v>8</v>
      </c>
      <c r="C6" s="17"/>
      <c r="D6" s="10">
        <v>1000</v>
      </c>
      <c r="E6" s="3" t="s">
        <v>18</v>
      </c>
      <c r="F6" s="5"/>
      <c r="G6" s="3" t="s">
        <v>0</v>
      </c>
      <c r="H6" s="15">
        <f>SQRT(2*D8*D6/D9)</f>
        <v>539.68707222086584</v>
      </c>
      <c r="I6" s="3" t="s">
        <v>18</v>
      </c>
    </row>
    <row r="7" spans="1:10" ht="18" customHeight="1" x14ac:dyDescent="0.8">
      <c r="B7" s="17" t="s">
        <v>16</v>
      </c>
      <c r="C7" s="17"/>
      <c r="D7" s="11">
        <v>10</v>
      </c>
      <c r="F7" s="5"/>
      <c r="G7" s="3" t="s">
        <v>1</v>
      </c>
      <c r="H7" s="7">
        <f>H6/2</f>
        <v>269.84353611043292</v>
      </c>
      <c r="I7" s="3" t="s">
        <v>18</v>
      </c>
      <c r="J7" s="4"/>
    </row>
    <row r="8" spans="1:10" ht="18" customHeight="1" x14ac:dyDescent="0.8">
      <c r="B8" s="17" t="s">
        <v>9</v>
      </c>
      <c r="C8" s="17"/>
      <c r="D8" s="11">
        <v>600</v>
      </c>
      <c r="F8" s="5"/>
      <c r="G8" s="3" t="s">
        <v>2</v>
      </c>
      <c r="H8" s="7">
        <f>SQRT(D9*D6/2/D8)</f>
        <v>1.8529256146249728</v>
      </c>
      <c r="J8" s="4"/>
    </row>
    <row r="9" spans="1:10" ht="18" customHeight="1" x14ac:dyDescent="0.8">
      <c r="B9" s="17" t="s">
        <v>10</v>
      </c>
      <c r="C9" s="17"/>
      <c r="D9" s="6">
        <f>D10/12/D11+D7*D12/12+D7*D13</f>
        <v>4.12</v>
      </c>
      <c r="F9" s="5"/>
      <c r="J9" s="4"/>
    </row>
    <row r="10" spans="1:10" ht="18" customHeight="1" x14ac:dyDescent="0.8">
      <c r="B10" s="16" t="s">
        <v>3</v>
      </c>
      <c r="C10" s="16"/>
      <c r="D10" s="14">
        <v>240</v>
      </c>
      <c r="F10" s="5"/>
      <c r="J10" s="4"/>
    </row>
    <row r="11" spans="1:10" ht="18" customHeight="1" x14ac:dyDescent="0.8">
      <c r="B11" s="16" t="s">
        <v>11</v>
      </c>
      <c r="C11" s="16"/>
      <c r="D11" s="12">
        <v>5</v>
      </c>
      <c r="E11" s="3" t="s">
        <v>18</v>
      </c>
      <c r="F11" s="5"/>
      <c r="J11" s="4"/>
    </row>
    <row r="12" spans="1:10" ht="18" customHeight="1" x14ac:dyDescent="0.8">
      <c r="B12" s="16" t="s">
        <v>4</v>
      </c>
      <c r="C12" s="16"/>
      <c r="D12" s="13">
        <v>1.2E-2</v>
      </c>
      <c r="F12" s="5"/>
      <c r="J12" s="4"/>
    </row>
    <row r="13" spans="1:10" ht="18" customHeight="1" x14ac:dyDescent="0.8">
      <c r="B13" s="16" t="s">
        <v>5</v>
      </c>
      <c r="C13" s="16"/>
      <c r="D13" s="13">
        <v>1.0999999999999999E-2</v>
      </c>
      <c r="F13" s="5"/>
      <c r="J13" s="4"/>
    </row>
    <row r="14" spans="1:10" ht="18" customHeight="1" x14ac:dyDescent="0.8">
      <c r="F14" s="5"/>
      <c r="J14" s="4"/>
    </row>
    <row r="15" spans="1:10" ht="18" customHeight="1" x14ac:dyDescent="0.8">
      <c r="A15" s="4" t="s">
        <v>17</v>
      </c>
    </row>
    <row r="16" spans="1:10" ht="18" customHeight="1" x14ac:dyDescent="0.8">
      <c r="B16" s="4"/>
    </row>
    <row r="17" spans="2:6" ht="52.2" customHeight="1" x14ac:dyDescent="0.8">
      <c r="B17" s="1" t="s">
        <v>20</v>
      </c>
      <c r="C17" s="1" t="s">
        <v>6</v>
      </c>
      <c r="D17" s="1" t="s">
        <v>21</v>
      </c>
      <c r="E17" s="1" t="s">
        <v>7</v>
      </c>
      <c r="F17" s="1" t="s">
        <v>19</v>
      </c>
    </row>
    <row r="18" spans="2:6" ht="18" customHeight="1" x14ac:dyDescent="0.8">
      <c r="B18" s="8">
        <v>10</v>
      </c>
      <c r="C18" s="9">
        <f t="shared" ref="C18:C49" si="0">$D$6*$D$7</f>
        <v>10000</v>
      </c>
      <c r="D18" s="9">
        <f t="shared" ref="D18:D49" si="1">$D$8*$D$6/B18</f>
        <v>60000</v>
      </c>
      <c r="E18" s="9">
        <f t="shared" ref="E18:E49" si="2">$D$9/2*B18</f>
        <v>20.6</v>
      </c>
      <c r="F18" s="9">
        <f t="shared" ref="F18:F49" si="3">C18+E18+D18</f>
        <v>70020.600000000006</v>
      </c>
    </row>
    <row r="19" spans="2:6" ht="18" customHeight="1" x14ac:dyDescent="0.8">
      <c r="B19" s="8">
        <v>20</v>
      </c>
      <c r="C19" s="9">
        <f t="shared" si="0"/>
        <v>10000</v>
      </c>
      <c r="D19" s="9">
        <f t="shared" si="1"/>
        <v>30000</v>
      </c>
      <c r="E19" s="9">
        <f t="shared" si="2"/>
        <v>41.2</v>
      </c>
      <c r="F19" s="9">
        <f t="shared" si="3"/>
        <v>40041.199999999997</v>
      </c>
    </row>
    <row r="20" spans="2:6" ht="18" customHeight="1" x14ac:dyDescent="0.8">
      <c r="B20" s="8">
        <v>30</v>
      </c>
      <c r="C20" s="9">
        <f t="shared" si="0"/>
        <v>10000</v>
      </c>
      <c r="D20" s="9">
        <f t="shared" si="1"/>
        <v>20000</v>
      </c>
      <c r="E20" s="9">
        <f t="shared" si="2"/>
        <v>61.800000000000004</v>
      </c>
      <c r="F20" s="9">
        <f t="shared" si="3"/>
        <v>30061.8</v>
      </c>
    </row>
    <row r="21" spans="2:6" ht="18" customHeight="1" x14ac:dyDescent="0.8">
      <c r="B21" s="8">
        <v>40</v>
      </c>
      <c r="C21" s="9">
        <f t="shared" si="0"/>
        <v>10000</v>
      </c>
      <c r="D21" s="9">
        <f t="shared" si="1"/>
        <v>15000</v>
      </c>
      <c r="E21" s="9">
        <f t="shared" si="2"/>
        <v>82.4</v>
      </c>
      <c r="F21" s="9">
        <f t="shared" si="3"/>
        <v>25082.400000000001</v>
      </c>
    </row>
    <row r="22" spans="2:6" ht="18" customHeight="1" x14ac:dyDescent="0.8">
      <c r="B22" s="8">
        <v>50</v>
      </c>
      <c r="C22" s="9">
        <f t="shared" si="0"/>
        <v>10000</v>
      </c>
      <c r="D22" s="9">
        <f t="shared" si="1"/>
        <v>12000</v>
      </c>
      <c r="E22" s="9">
        <f t="shared" si="2"/>
        <v>103</v>
      </c>
      <c r="F22" s="9">
        <f t="shared" si="3"/>
        <v>22103</v>
      </c>
    </row>
    <row r="23" spans="2:6" ht="18" customHeight="1" x14ac:dyDescent="0.8">
      <c r="B23" s="8">
        <v>60</v>
      </c>
      <c r="C23" s="9">
        <f t="shared" si="0"/>
        <v>10000</v>
      </c>
      <c r="D23" s="9">
        <f t="shared" si="1"/>
        <v>10000</v>
      </c>
      <c r="E23" s="9">
        <f t="shared" si="2"/>
        <v>123.60000000000001</v>
      </c>
      <c r="F23" s="9">
        <f t="shared" si="3"/>
        <v>20123.599999999999</v>
      </c>
    </row>
    <row r="24" spans="2:6" ht="18" customHeight="1" x14ac:dyDescent="0.8">
      <c r="B24" s="8">
        <v>70</v>
      </c>
      <c r="C24" s="9">
        <f t="shared" si="0"/>
        <v>10000</v>
      </c>
      <c r="D24" s="9">
        <f t="shared" si="1"/>
        <v>8571.4285714285706</v>
      </c>
      <c r="E24" s="9">
        <f t="shared" si="2"/>
        <v>144.20000000000002</v>
      </c>
      <c r="F24" s="9">
        <f t="shared" si="3"/>
        <v>18715.62857142857</v>
      </c>
    </row>
    <row r="25" spans="2:6" ht="18" customHeight="1" x14ac:dyDescent="0.8">
      <c r="B25" s="8">
        <v>80</v>
      </c>
      <c r="C25" s="9">
        <f t="shared" si="0"/>
        <v>10000</v>
      </c>
      <c r="D25" s="9">
        <f t="shared" si="1"/>
        <v>7500</v>
      </c>
      <c r="E25" s="9">
        <f t="shared" si="2"/>
        <v>164.8</v>
      </c>
      <c r="F25" s="9">
        <f t="shared" si="3"/>
        <v>17664.8</v>
      </c>
    </row>
    <row r="26" spans="2:6" ht="18" customHeight="1" x14ac:dyDescent="0.8">
      <c r="B26" s="8">
        <v>90</v>
      </c>
      <c r="C26" s="9">
        <f t="shared" si="0"/>
        <v>10000</v>
      </c>
      <c r="D26" s="9">
        <f t="shared" si="1"/>
        <v>6666.666666666667</v>
      </c>
      <c r="E26" s="9">
        <f t="shared" si="2"/>
        <v>185.4</v>
      </c>
      <c r="F26" s="9">
        <f t="shared" si="3"/>
        <v>16852.066666666666</v>
      </c>
    </row>
    <row r="27" spans="2:6" ht="18" customHeight="1" x14ac:dyDescent="0.8">
      <c r="B27" s="8">
        <v>100</v>
      </c>
      <c r="C27" s="9">
        <f t="shared" si="0"/>
        <v>10000</v>
      </c>
      <c r="D27" s="9">
        <f t="shared" si="1"/>
        <v>6000</v>
      </c>
      <c r="E27" s="9">
        <f t="shared" si="2"/>
        <v>206</v>
      </c>
      <c r="F27" s="9">
        <f t="shared" si="3"/>
        <v>16206</v>
      </c>
    </row>
    <row r="28" spans="2:6" ht="18" customHeight="1" x14ac:dyDescent="0.8">
      <c r="B28" s="8">
        <v>110</v>
      </c>
      <c r="C28" s="9">
        <f t="shared" si="0"/>
        <v>10000</v>
      </c>
      <c r="D28" s="9">
        <f t="shared" si="1"/>
        <v>5454.545454545455</v>
      </c>
      <c r="E28" s="9">
        <f t="shared" si="2"/>
        <v>226.6</v>
      </c>
      <c r="F28" s="9">
        <f t="shared" si="3"/>
        <v>15681.145454545454</v>
      </c>
    </row>
    <row r="29" spans="2:6" ht="18" customHeight="1" x14ac:dyDescent="0.8">
      <c r="B29" s="8">
        <v>120</v>
      </c>
      <c r="C29" s="9">
        <f t="shared" si="0"/>
        <v>10000</v>
      </c>
      <c r="D29" s="9">
        <f t="shared" si="1"/>
        <v>5000</v>
      </c>
      <c r="E29" s="9">
        <f t="shared" si="2"/>
        <v>247.20000000000002</v>
      </c>
      <c r="F29" s="9">
        <f t="shared" si="3"/>
        <v>15247.2</v>
      </c>
    </row>
    <row r="30" spans="2:6" ht="18" customHeight="1" x14ac:dyDescent="0.8">
      <c r="B30" s="8">
        <v>130</v>
      </c>
      <c r="C30" s="9">
        <f t="shared" si="0"/>
        <v>10000</v>
      </c>
      <c r="D30" s="9">
        <f t="shared" si="1"/>
        <v>4615.3846153846152</v>
      </c>
      <c r="E30" s="9">
        <f t="shared" si="2"/>
        <v>267.8</v>
      </c>
      <c r="F30" s="9">
        <f t="shared" si="3"/>
        <v>14883.184615384615</v>
      </c>
    </row>
    <row r="31" spans="2:6" ht="18" customHeight="1" x14ac:dyDescent="0.8">
      <c r="B31" s="8">
        <v>140</v>
      </c>
      <c r="C31" s="9">
        <f t="shared" si="0"/>
        <v>10000</v>
      </c>
      <c r="D31" s="9">
        <f t="shared" si="1"/>
        <v>4285.7142857142853</v>
      </c>
      <c r="E31" s="9">
        <f t="shared" si="2"/>
        <v>288.40000000000003</v>
      </c>
      <c r="F31" s="9">
        <f t="shared" si="3"/>
        <v>14574.114285714284</v>
      </c>
    </row>
    <row r="32" spans="2:6" ht="18" customHeight="1" x14ac:dyDescent="0.8">
      <c r="B32" s="8">
        <v>150</v>
      </c>
      <c r="C32" s="9">
        <f t="shared" si="0"/>
        <v>10000</v>
      </c>
      <c r="D32" s="9">
        <f t="shared" si="1"/>
        <v>4000</v>
      </c>
      <c r="E32" s="9">
        <f t="shared" si="2"/>
        <v>309</v>
      </c>
      <c r="F32" s="9">
        <f t="shared" si="3"/>
        <v>14309</v>
      </c>
    </row>
    <row r="33" spans="2:6" ht="18" customHeight="1" x14ac:dyDescent="0.8">
      <c r="B33" s="8">
        <v>160</v>
      </c>
      <c r="C33" s="9">
        <f t="shared" si="0"/>
        <v>10000</v>
      </c>
      <c r="D33" s="9">
        <f t="shared" si="1"/>
        <v>3750</v>
      </c>
      <c r="E33" s="9">
        <f t="shared" si="2"/>
        <v>329.6</v>
      </c>
      <c r="F33" s="9">
        <f t="shared" si="3"/>
        <v>14079.6</v>
      </c>
    </row>
    <row r="34" spans="2:6" ht="18" customHeight="1" x14ac:dyDescent="0.8">
      <c r="B34" s="8">
        <v>170</v>
      </c>
      <c r="C34" s="9">
        <f t="shared" si="0"/>
        <v>10000</v>
      </c>
      <c r="D34" s="9">
        <f t="shared" si="1"/>
        <v>3529.4117647058824</v>
      </c>
      <c r="E34" s="9">
        <f t="shared" si="2"/>
        <v>350.2</v>
      </c>
      <c r="F34" s="9">
        <f t="shared" si="3"/>
        <v>13879.611764705884</v>
      </c>
    </row>
    <row r="35" spans="2:6" ht="18" customHeight="1" x14ac:dyDescent="0.8">
      <c r="B35" s="8">
        <v>180</v>
      </c>
      <c r="C35" s="9">
        <f t="shared" si="0"/>
        <v>10000</v>
      </c>
      <c r="D35" s="9">
        <f t="shared" si="1"/>
        <v>3333.3333333333335</v>
      </c>
      <c r="E35" s="9">
        <f t="shared" si="2"/>
        <v>370.8</v>
      </c>
      <c r="F35" s="9">
        <f t="shared" si="3"/>
        <v>13704.133333333333</v>
      </c>
    </row>
    <row r="36" spans="2:6" ht="18" customHeight="1" x14ac:dyDescent="0.8">
      <c r="B36" s="8">
        <v>190</v>
      </c>
      <c r="C36" s="9">
        <f t="shared" si="0"/>
        <v>10000</v>
      </c>
      <c r="D36" s="9">
        <f t="shared" si="1"/>
        <v>3157.8947368421054</v>
      </c>
      <c r="E36" s="9">
        <f t="shared" si="2"/>
        <v>391.40000000000003</v>
      </c>
      <c r="F36" s="9">
        <f t="shared" si="3"/>
        <v>13549.294736842105</v>
      </c>
    </row>
    <row r="37" spans="2:6" ht="18" customHeight="1" x14ac:dyDescent="0.8">
      <c r="B37" s="8">
        <v>200</v>
      </c>
      <c r="C37" s="9">
        <f t="shared" si="0"/>
        <v>10000</v>
      </c>
      <c r="D37" s="9">
        <f t="shared" si="1"/>
        <v>3000</v>
      </c>
      <c r="E37" s="9">
        <f t="shared" si="2"/>
        <v>412</v>
      </c>
      <c r="F37" s="9">
        <f t="shared" si="3"/>
        <v>13412</v>
      </c>
    </row>
    <row r="38" spans="2:6" ht="18" customHeight="1" x14ac:dyDescent="0.8">
      <c r="B38" s="8">
        <v>210</v>
      </c>
      <c r="C38" s="9">
        <f t="shared" si="0"/>
        <v>10000</v>
      </c>
      <c r="D38" s="9">
        <f t="shared" si="1"/>
        <v>2857.1428571428573</v>
      </c>
      <c r="E38" s="9">
        <f t="shared" si="2"/>
        <v>432.6</v>
      </c>
      <c r="F38" s="9">
        <f t="shared" si="3"/>
        <v>13289.742857142857</v>
      </c>
    </row>
    <row r="39" spans="2:6" ht="18" customHeight="1" x14ac:dyDescent="0.8">
      <c r="B39" s="8">
        <v>220</v>
      </c>
      <c r="C39" s="9">
        <f t="shared" si="0"/>
        <v>10000</v>
      </c>
      <c r="D39" s="9">
        <f t="shared" si="1"/>
        <v>2727.2727272727275</v>
      </c>
      <c r="E39" s="9">
        <f t="shared" si="2"/>
        <v>453.2</v>
      </c>
      <c r="F39" s="9">
        <f t="shared" si="3"/>
        <v>13180.472727272729</v>
      </c>
    </row>
    <row r="40" spans="2:6" ht="18" customHeight="1" x14ac:dyDescent="0.8">
      <c r="B40" s="8">
        <v>230</v>
      </c>
      <c r="C40" s="9">
        <f t="shared" si="0"/>
        <v>10000</v>
      </c>
      <c r="D40" s="9">
        <f t="shared" si="1"/>
        <v>2608.695652173913</v>
      </c>
      <c r="E40" s="9">
        <f t="shared" si="2"/>
        <v>473.8</v>
      </c>
      <c r="F40" s="9">
        <f t="shared" si="3"/>
        <v>13082.495652173911</v>
      </c>
    </row>
    <row r="41" spans="2:6" ht="18" customHeight="1" x14ac:dyDescent="0.8">
      <c r="B41" s="8">
        <v>240</v>
      </c>
      <c r="C41" s="9">
        <f t="shared" si="0"/>
        <v>10000</v>
      </c>
      <c r="D41" s="9">
        <f t="shared" si="1"/>
        <v>2500</v>
      </c>
      <c r="E41" s="9">
        <f t="shared" si="2"/>
        <v>494.40000000000003</v>
      </c>
      <c r="F41" s="9">
        <f t="shared" si="3"/>
        <v>12994.4</v>
      </c>
    </row>
    <row r="42" spans="2:6" ht="18" customHeight="1" x14ac:dyDescent="0.8">
      <c r="B42" s="8">
        <v>250</v>
      </c>
      <c r="C42" s="9">
        <f t="shared" si="0"/>
        <v>10000</v>
      </c>
      <c r="D42" s="9">
        <f t="shared" si="1"/>
        <v>2400</v>
      </c>
      <c r="E42" s="9">
        <f t="shared" si="2"/>
        <v>515</v>
      </c>
      <c r="F42" s="9">
        <f t="shared" si="3"/>
        <v>12915</v>
      </c>
    </row>
    <row r="43" spans="2:6" ht="18" customHeight="1" x14ac:dyDescent="0.8">
      <c r="B43" s="8">
        <v>260</v>
      </c>
      <c r="C43" s="9">
        <f t="shared" si="0"/>
        <v>10000</v>
      </c>
      <c r="D43" s="9">
        <f t="shared" si="1"/>
        <v>2307.6923076923076</v>
      </c>
      <c r="E43" s="9">
        <f t="shared" si="2"/>
        <v>535.6</v>
      </c>
      <c r="F43" s="9">
        <f t="shared" si="3"/>
        <v>12843.292307692307</v>
      </c>
    </row>
    <row r="44" spans="2:6" ht="18" customHeight="1" x14ac:dyDescent="0.8">
      <c r="B44" s="8">
        <v>270</v>
      </c>
      <c r="C44" s="9">
        <f t="shared" si="0"/>
        <v>10000</v>
      </c>
      <c r="D44" s="9">
        <f t="shared" si="1"/>
        <v>2222.2222222222222</v>
      </c>
      <c r="E44" s="9">
        <f t="shared" si="2"/>
        <v>556.20000000000005</v>
      </c>
      <c r="F44" s="9">
        <f t="shared" si="3"/>
        <v>12778.422222222223</v>
      </c>
    </row>
    <row r="45" spans="2:6" ht="18" customHeight="1" x14ac:dyDescent="0.8">
      <c r="B45" s="8">
        <v>280</v>
      </c>
      <c r="C45" s="9">
        <f t="shared" si="0"/>
        <v>10000</v>
      </c>
      <c r="D45" s="9">
        <f t="shared" si="1"/>
        <v>2142.8571428571427</v>
      </c>
      <c r="E45" s="9">
        <f t="shared" si="2"/>
        <v>576.80000000000007</v>
      </c>
      <c r="F45" s="9">
        <f t="shared" si="3"/>
        <v>12719.657142857142</v>
      </c>
    </row>
    <row r="46" spans="2:6" ht="18" customHeight="1" x14ac:dyDescent="0.8">
      <c r="B46" s="8">
        <v>290</v>
      </c>
      <c r="C46" s="9">
        <f t="shared" si="0"/>
        <v>10000</v>
      </c>
      <c r="D46" s="9">
        <f t="shared" si="1"/>
        <v>2068.9655172413795</v>
      </c>
      <c r="E46" s="9">
        <f t="shared" si="2"/>
        <v>597.4</v>
      </c>
      <c r="F46" s="9">
        <f t="shared" si="3"/>
        <v>12666.365517241378</v>
      </c>
    </row>
    <row r="47" spans="2:6" ht="18" customHeight="1" x14ac:dyDescent="0.8">
      <c r="B47" s="8">
        <v>300</v>
      </c>
      <c r="C47" s="9">
        <f t="shared" si="0"/>
        <v>10000</v>
      </c>
      <c r="D47" s="9">
        <f t="shared" si="1"/>
        <v>2000</v>
      </c>
      <c r="E47" s="9">
        <f t="shared" si="2"/>
        <v>618</v>
      </c>
      <c r="F47" s="9">
        <f t="shared" si="3"/>
        <v>12618</v>
      </c>
    </row>
    <row r="48" spans="2:6" ht="18" customHeight="1" x14ac:dyDescent="0.8">
      <c r="B48" s="8">
        <v>310</v>
      </c>
      <c r="C48" s="9">
        <f t="shared" si="0"/>
        <v>10000</v>
      </c>
      <c r="D48" s="9">
        <f t="shared" si="1"/>
        <v>1935.483870967742</v>
      </c>
      <c r="E48" s="9">
        <f t="shared" si="2"/>
        <v>638.6</v>
      </c>
      <c r="F48" s="9">
        <f t="shared" si="3"/>
        <v>12574.083870967743</v>
      </c>
    </row>
    <row r="49" spans="2:6" ht="18" customHeight="1" x14ac:dyDescent="0.8">
      <c r="B49" s="8">
        <v>320</v>
      </c>
      <c r="C49" s="9">
        <f t="shared" si="0"/>
        <v>10000</v>
      </c>
      <c r="D49" s="9">
        <f t="shared" si="1"/>
        <v>1875</v>
      </c>
      <c r="E49" s="9">
        <f t="shared" si="2"/>
        <v>659.2</v>
      </c>
      <c r="F49" s="9">
        <f t="shared" si="3"/>
        <v>12534.2</v>
      </c>
    </row>
    <row r="50" spans="2:6" ht="18" customHeight="1" x14ac:dyDescent="0.8">
      <c r="B50" s="8">
        <v>330</v>
      </c>
      <c r="C50" s="9">
        <f t="shared" ref="C50:C81" si="4">$D$6*$D$7</f>
        <v>10000</v>
      </c>
      <c r="D50" s="9">
        <f t="shared" ref="D50:D81" si="5">$D$8*$D$6/B50</f>
        <v>1818.1818181818182</v>
      </c>
      <c r="E50" s="9">
        <f t="shared" ref="E50:E81" si="6">$D$9/2*B50</f>
        <v>679.80000000000007</v>
      </c>
      <c r="F50" s="9">
        <f t="shared" ref="F50:F81" si="7">C50+E50+D50</f>
        <v>12497.981818181817</v>
      </c>
    </row>
    <row r="51" spans="2:6" ht="18" customHeight="1" x14ac:dyDescent="0.8">
      <c r="B51" s="8">
        <v>340</v>
      </c>
      <c r="C51" s="9">
        <f t="shared" si="4"/>
        <v>10000</v>
      </c>
      <c r="D51" s="9">
        <f t="shared" si="5"/>
        <v>1764.7058823529412</v>
      </c>
      <c r="E51" s="9">
        <f t="shared" si="6"/>
        <v>700.4</v>
      </c>
      <c r="F51" s="9">
        <f t="shared" si="7"/>
        <v>12465.10588235294</v>
      </c>
    </row>
    <row r="52" spans="2:6" ht="18" customHeight="1" x14ac:dyDescent="0.8">
      <c r="B52" s="8">
        <v>350</v>
      </c>
      <c r="C52" s="9">
        <f t="shared" si="4"/>
        <v>10000</v>
      </c>
      <c r="D52" s="9">
        <f t="shared" si="5"/>
        <v>1714.2857142857142</v>
      </c>
      <c r="E52" s="9">
        <f t="shared" si="6"/>
        <v>721</v>
      </c>
      <c r="F52" s="9">
        <f t="shared" si="7"/>
        <v>12435.285714285714</v>
      </c>
    </row>
    <row r="53" spans="2:6" ht="18" customHeight="1" x14ac:dyDescent="0.8">
      <c r="B53" s="8">
        <v>360</v>
      </c>
      <c r="C53" s="9">
        <f t="shared" si="4"/>
        <v>10000</v>
      </c>
      <c r="D53" s="9">
        <f t="shared" si="5"/>
        <v>1666.6666666666667</v>
      </c>
      <c r="E53" s="9">
        <f t="shared" si="6"/>
        <v>741.6</v>
      </c>
      <c r="F53" s="9">
        <f t="shared" si="7"/>
        <v>12408.266666666666</v>
      </c>
    </row>
    <row r="54" spans="2:6" ht="18" customHeight="1" x14ac:dyDescent="0.8">
      <c r="B54" s="8">
        <v>370</v>
      </c>
      <c r="C54" s="9">
        <f t="shared" si="4"/>
        <v>10000</v>
      </c>
      <c r="D54" s="9">
        <f t="shared" si="5"/>
        <v>1621.6216216216217</v>
      </c>
      <c r="E54" s="9">
        <f t="shared" si="6"/>
        <v>762.2</v>
      </c>
      <c r="F54" s="9">
        <f t="shared" si="7"/>
        <v>12383.821621621622</v>
      </c>
    </row>
    <row r="55" spans="2:6" ht="18" customHeight="1" x14ac:dyDescent="0.8">
      <c r="B55" s="8">
        <v>380</v>
      </c>
      <c r="C55" s="9">
        <f t="shared" si="4"/>
        <v>10000</v>
      </c>
      <c r="D55" s="9">
        <f t="shared" si="5"/>
        <v>1578.9473684210527</v>
      </c>
      <c r="E55" s="9">
        <f t="shared" si="6"/>
        <v>782.80000000000007</v>
      </c>
      <c r="F55" s="9">
        <f t="shared" si="7"/>
        <v>12361.747368421053</v>
      </c>
    </row>
    <row r="56" spans="2:6" ht="18" customHeight="1" x14ac:dyDescent="0.8">
      <c r="B56" s="8">
        <v>390</v>
      </c>
      <c r="C56" s="9">
        <f t="shared" si="4"/>
        <v>10000</v>
      </c>
      <c r="D56" s="9">
        <f t="shared" si="5"/>
        <v>1538.4615384615386</v>
      </c>
      <c r="E56" s="9">
        <f t="shared" si="6"/>
        <v>803.4</v>
      </c>
      <c r="F56" s="9">
        <f t="shared" si="7"/>
        <v>12341.861538461539</v>
      </c>
    </row>
    <row r="57" spans="2:6" ht="18" customHeight="1" x14ac:dyDescent="0.8">
      <c r="B57" s="8">
        <v>400</v>
      </c>
      <c r="C57" s="9">
        <f t="shared" si="4"/>
        <v>10000</v>
      </c>
      <c r="D57" s="9">
        <f t="shared" si="5"/>
        <v>1500</v>
      </c>
      <c r="E57" s="9">
        <f t="shared" si="6"/>
        <v>824</v>
      </c>
      <c r="F57" s="9">
        <f t="shared" si="7"/>
        <v>12324</v>
      </c>
    </row>
    <row r="58" spans="2:6" ht="18" customHeight="1" x14ac:dyDescent="0.8">
      <c r="B58" s="8">
        <v>410</v>
      </c>
      <c r="C58" s="9">
        <f t="shared" si="4"/>
        <v>10000</v>
      </c>
      <c r="D58" s="9">
        <f t="shared" si="5"/>
        <v>1463.4146341463415</v>
      </c>
      <c r="E58" s="9">
        <f t="shared" si="6"/>
        <v>844.6</v>
      </c>
      <c r="F58" s="9">
        <f t="shared" si="7"/>
        <v>12308.014634146342</v>
      </c>
    </row>
    <row r="59" spans="2:6" ht="18" customHeight="1" x14ac:dyDescent="0.8">
      <c r="B59" s="8">
        <v>420</v>
      </c>
      <c r="C59" s="9">
        <f t="shared" si="4"/>
        <v>10000</v>
      </c>
      <c r="D59" s="9">
        <f t="shared" si="5"/>
        <v>1428.5714285714287</v>
      </c>
      <c r="E59" s="9">
        <f t="shared" si="6"/>
        <v>865.2</v>
      </c>
      <c r="F59" s="9">
        <f t="shared" si="7"/>
        <v>12293.77142857143</v>
      </c>
    </row>
    <row r="60" spans="2:6" ht="18" customHeight="1" x14ac:dyDescent="0.8">
      <c r="B60" s="8">
        <v>430</v>
      </c>
      <c r="C60" s="9">
        <f t="shared" si="4"/>
        <v>10000</v>
      </c>
      <c r="D60" s="9">
        <f t="shared" si="5"/>
        <v>1395.3488372093022</v>
      </c>
      <c r="E60" s="9">
        <f t="shared" si="6"/>
        <v>885.80000000000007</v>
      </c>
      <c r="F60" s="9">
        <f t="shared" si="7"/>
        <v>12281.148837209301</v>
      </c>
    </row>
    <row r="61" spans="2:6" ht="18" customHeight="1" x14ac:dyDescent="0.8">
      <c r="B61" s="8">
        <v>440</v>
      </c>
      <c r="C61" s="9">
        <f t="shared" si="4"/>
        <v>10000</v>
      </c>
      <c r="D61" s="9">
        <f t="shared" si="5"/>
        <v>1363.6363636363637</v>
      </c>
      <c r="E61" s="9">
        <f t="shared" si="6"/>
        <v>906.4</v>
      </c>
      <c r="F61" s="9">
        <f t="shared" si="7"/>
        <v>12270.036363636364</v>
      </c>
    </row>
    <row r="62" spans="2:6" ht="18" customHeight="1" x14ac:dyDescent="0.8">
      <c r="B62" s="8">
        <v>450</v>
      </c>
      <c r="C62" s="9">
        <f t="shared" si="4"/>
        <v>10000</v>
      </c>
      <c r="D62" s="9">
        <f t="shared" si="5"/>
        <v>1333.3333333333333</v>
      </c>
      <c r="E62" s="9">
        <f t="shared" si="6"/>
        <v>927</v>
      </c>
      <c r="F62" s="9">
        <f t="shared" si="7"/>
        <v>12260.333333333334</v>
      </c>
    </row>
    <row r="63" spans="2:6" ht="18" customHeight="1" x14ac:dyDescent="0.8">
      <c r="B63" s="8">
        <v>460</v>
      </c>
      <c r="C63" s="9">
        <f t="shared" si="4"/>
        <v>10000</v>
      </c>
      <c r="D63" s="9">
        <f t="shared" si="5"/>
        <v>1304.3478260869565</v>
      </c>
      <c r="E63" s="9">
        <f t="shared" si="6"/>
        <v>947.6</v>
      </c>
      <c r="F63" s="9">
        <f t="shared" si="7"/>
        <v>12251.947826086956</v>
      </c>
    </row>
    <row r="64" spans="2:6" ht="18" customHeight="1" x14ac:dyDescent="0.8">
      <c r="B64" s="8">
        <v>470</v>
      </c>
      <c r="C64" s="9">
        <f t="shared" si="4"/>
        <v>10000</v>
      </c>
      <c r="D64" s="9">
        <f t="shared" si="5"/>
        <v>1276.5957446808511</v>
      </c>
      <c r="E64" s="9">
        <f t="shared" si="6"/>
        <v>968.2</v>
      </c>
      <c r="F64" s="9">
        <f t="shared" si="7"/>
        <v>12244.795744680852</v>
      </c>
    </row>
    <row r="65" spans="2:6" ht="18" customHeight="1" x14ac:dyDescent="0.8">
      <c r="B65" s="8">
        <v>480</v>
      </c>
      <c r="C65" s="9">
        <f t="shared" si="4"/>
        <v>10000</v>
      </c>
      <c r="D65" s="9">
        <f t="shared" si="5"/>
        <v>1250</v>
      </c>
      <c r="E65" s="9">
        <f t="shared" si="6"/>
        <v>988.80000000000007</v>
      </c>
      <c r="F65" s="9">
        <f t="shared" si="7"/>
        <v>12238.8</v>
      </c>
    </row>
    <row r="66" spans="2:6" ht="18" customHeight="1" x14ac:dyDescent="0.8">
      <c r="B66" s="8">
        <v>490</v>
      </c>
      <c r="C66" s="9">
        <f t="shared" si="4"/>
        <v>10000</v>
      </c>
      <c r="D66" s="9">
        <f t="shared" si="5"/>
        <v>1224.4897959183672</v>
      </c>
      <c r="E66" s="9">
        <f t="shared" si="6"/>
        <v>1009.4</v>
      </c>
      <c r="F66" s="9">
        <f t="shared" si="7"/>
        <v>12233.889795918367</v>
      </c>
    </row>
    <row r="67" spans="2:6" ht="18" customHeight="1" x14ac:dyDescent="0.8">
      <c r="B67" s="8">
        <v>500</v>
      </c>
      <c r="C67" s="9">
        <f t="shared" si="4"/>
        <v>10000</v>
      </c>
      <c r="D67" s="9">
        <f t="shared" si="5"/>
        <v>1200</v>
      </c>
      <c r="E67" s="9">
        <f t="shared" si="6"/>
        <v>1030</v>
      </c>
      <c r="F67" s="9">
        <f t="shared" si="7"/>
        <v>12230</v>
      </c>
    </row>
    <row r="68" spans="2:6" ht="18" customHeight="1" x14ac:dyDescent="0.8">
      <c r="B68" s="8">
        <v>510</v>
      </c>
      <c r="C68" s="9">
        <f t="shared" si="4"/>
        <v>10000</v>
      </c>
      <c r="D68" s="9">
        <f t="shared" si="5"/>
        <v>1176.4705882352941</v>
      </c>
      <c r="E68" s="9">
        <f t="shared" si="6"/>
        <v>1050.6000000000001</v>
      </c>
      <c r="F68" s="9">
        <f t="shared" si="7"/>
        <v>12227.070588235294</v>
      </c>
    </row>
    <row r="69" spans="2:6" ht="18" customHeight="1" x14ac:dyDescent="0.8">
      <c r="B69" s="8">
        <v>520</v>
      </c>
      <c r="C69" s="9">
        <f t="shared" si="4"/>
        <v>10000</v>
      </c>
      <c r="D69" s="9">
        <f t="shared" si="5"/>
        <v>1153.8461538461538</v>
      </c>
      <c r="E69" s="9">
        <f t="shared" si="6"/>
        <v>1071.2</v>
      </c>
      <c r="F69" s="9">
        <f t="shared" si="7"/>
        <v>12225.046153846155</v>
      </c>
    </row>
    <row r="70" spans="2:6" ht="18" customHeight="1" x14ac:dyDescent="0.8">
      <c r="B70" s="8">
        <v>530</v>
      </c>
      <c r="C70" s="9">
        <f t="shared" si="4"/>
        <v>10000</v>
      </c>
      <c r="D70" s="9">
        <f t="shared" si="5"/>
        <v>1132.0754716981132</v>
      </c>
      <c r="E70" s="9">
        <f t="shared" si="6"/>
        <v>1091.8</v>
      </c>
      <c r="F70" s="9">
        <f t="shared" si="7"/>
        <v>12223.875471698113</v>
      </c>
    </row>
    <row r="71" spans="2:6" ht="18" customHeight="1" x14ac:dyDescent="0.8">
      <c r="B71" s="8">
        <v>540</v>
      </c>
      <c r="C71" s="9">
        <f t="shared" si="4"/>
        <v>10000</v>
      </c>
      <c r="D71" s="9">
        <f t="shared" si="5"/>
        <v>1111.1111111111111</v>
      </c>
      <c r="E71" s="9">
        <f t="shared" si="6"/>
        <v>1112.4000000000001</v>
      </c>
      <c r="F71" s="9">
        <f t="shared" si="7"/>
        <v>12223.511111111111</v>
      </c>
    </row>
    <row r="72" spans="2:6" ht="18" customHeight="1" x14ac:dyDescent="0.8">
      <c r="B72" s="8">
        <v>550</v>
      </c>
      <c r="C72" s="9">
        <f t="shared" si="4"/>
        <v>10000</v>
      </c>
      <c r="D72" s="9">
        <f t="shared" si="5"/>
        <v>1090.909090909091</v>
      </c>
      <c r="E72" s="9">
        <f t="shared" si="6"/>
        <v>1133</v>
      </c>
      <c r="F72" s="9">
        <f t="shared" si="7"/>
        <v>12223.909090909092</v>
      </c>
    </row>
    <row r="73" spans="2:6" ht="18" customHeight="1" x14ac:dyDescent="0.8">
      <c r="B73" s="8">
        <v>560</v>
      </c>
      <c r="C73" s="9">
        <f t="shared" si="4"/>
        <v>10000</v>
      </c>
      <c r="D73" s="9">
        <f t="shared" si="5"/>
        <v>1071.4285714285713</v>
      </c>
      <c r="E73" s="9">
        <f t="shared" si="6"/>
        <v>1153.6000000000001</v>
      </c>
      <c r="F73" s="9">
        <f t="shared" si="7"/>
        <v>12225.028571428571</v>
      </c>
    </row>
    <row r="74" spans="2:6" ht="18" customHeight="1" x14ac:dyDescent="0.8">
      <c r="B74" s="8">
        <v>570</v>
      </c>
      <c r="C74" s="9">
        <f t="shared" si="4"/>
        <v>10000</v>
      </c>
      <c r="D74" s="9">
        <f t="shared" si="5"/>
        <v>1052.6315789473683</v>
      </c>
      <c r="E74" s="9">
        <f t="shared" si="6"/>
        <v>1174.2</v>
      </c>
      <c r="F74" s="9">
        <f t="shared" si="7"/>
        <v>12226.831578947369</v>
      </c>
    </row>
    <row r="75" spans="2:6" ht="18" customHeight="1" x14ac:dyDescent="0.8">
      <c r="B75" s="8">
        <v>580</v>
      </c>
      <c r="C75" s="9">
        <f t="shared" si="4"/>
        <v>10000</v>
      </c>
      <c r="D75" s="9">
        <f t="shared" si="5"/>
        <v>1034.4827586206898</v>
      </c>
      <c r="E75" s="9">
        <f t="shared" si="6"/>
        <v>1194.8</v>
      </c>
      <c r="F75" s="9">
        <f t="shared" si="7"/>
        <v>12229.282758620689</v>
      </c>
    </row>
    <row r="76" spans="2:6" ht="18" customHeight="1" x14ac:dyDescent="0.8">
      <c r="B76" s="8">
        <v>590</v>
      </c>
      <c r="C76" s="9">
        <f t="shared" si="4"/>
        <v>10000</v>
      </c>
      <c r="D76" s="9">
        <f t="shared" si="5"/>
        <v>1016.9491525423729</v>
      </c>
      <c r="E76" s="9">
        <f t="shared" si="6"/>
        <v>1215.4000000000001</v>
      </c>
      <c r="F76" s="9">
        <f t="shared" si="7"/>
        <v>12232.349152542372</v>
      </c>
    </row>
    <row r="77" spans="2:6" ht="18" customHeight="1" x14ac:dyDescent="0.8">
      <c r="B77" s="8">
        <v>600</v>
      </c>
      <c r="C77" s="9">
        <f t="shared" si="4"/>
        <v>10000</v>
      </c>
      <c r="D77" s="9">
        <f t="shared" si="5"/>
        <v>1000</v>
      </c>
      <c r="E77" s="9">
        <f t="shared" si="6"/>
        <v>1236</v>
      </c>
      <c r="F77" s="9">
        <f t="shared" si="7"/>
        <v>12236</v>
      </c>
    </row>
    <row r="78" spans="2:6" ht="18" customHeight="1" x14ac:dyDescent="0.8">
      <c r="B78" s="8">
        <v>610</v>
      </c>
      <c r="C78" s="9">
        <f t="shared" si="4"/>
        <v>10000</v>
      </c>
      <c r="D78" s="9">
        <f t="shared" si="5"/>
        <v>983.60655737704917</v>
      </c>
      <c r="E78" s="9">
        <f t="shared" si="6"/>
        <v>1256.6000000000001</v>
      </c>
      <c r="F78" s="9">
        <f t="shared" si="7"/>
        <v>12240.206557377049</v>
      </c>
    </row>
    <row r="79" spans="2:6" ht="18" customHeight="1" x14ac:dyDescent="0.8">
      <c r="B79" s="8">
        <v>620</v>
      </c>
      <c r="C79" s="9">
        <f t="shared" si="4"/>
        <v>10000</v>
      </c>
      <c r="D79" s="9">
        <f t="shared" si="5"/>
        <v>967.74193548387098</v>
      </c>
      <c r="E79" s="9">
        <f t="shared" si="6"/>
        <v>1277.2</v>
      </c>
      <c r="F79" s="9">
        <f t="shared" si="7"/>
        <v>12244.941935483872</v>
      </c>
    </row>
    <row r="80" spans="2:6" ht="18" customHeight="1" x14ac:dyDescent="0.8">
      <c r="B80" s="8">
        <v>630</v>
      </c>
      <c r="C80" s="9">
        <f t="shared" si="4"/>
        <v>10000</v>
      </c>
      <c r="D80" s="9">
        <f t="shared" si="5"/>
        <v>952.38095238095241</v>
      </c>
      <c r="E80" s="9">
        <f t="shared" si="6"/>
        <v>1297.8</v>
      </c>
      <c r="F80" s="9">
        <f t="shared" si="7"/>
        <v>12250.180952380952</v>
      </c>
    </row>
    <row r="81" spans="2:6" ht="18" customHeight="1" x14ac:dyDescent="0.8">
      <c r="B81" s="8">
        <v>640</v>
      </c>
      <c r="C81" s="9">
        <f t="shared" si="4"/>
        <v>10000</v>
      </c>
      <c r="D81" s="9">
        <f t="shared" si="5"/>
        <v>937.5</v>
      </c>
      <c r="E81" s="9">
        <f t="shared" si="6"/>
        <v>1318.4</v>
      </c>
      <c r="F81" s="9">
        <f t="shared" si="7"/>
        <v>12255.9</v>
      </c>
    </row>
    <row r="82" spans="2:6" ht="18" customHeight="1" x14ac:dyDescent="0.8">
      <c r="B82" s="8">
        <v>650</v>
      </c>
      <c r="C82" s="9">
        <f t="shared" ref="C82:C117" si="8">$D$6*$D$7</f>
        <v>10000</v>
      </c>
      <c r="D82" s="9">
        <f t="shared" ref="D82:D117" si="9">$D$8*$D$6/B82</f>
        <v>923.07692307692309</v>
      </c>
      <c r="E82" s="9">
        <f t="shared" ref="E82:E117" si="10">$D$9/2*B82</f>
        <v>1339</v>
      </c>
      <c r="F82" s="9">
        <f t="shared" ref="F82:F113" si="11">C82+E82+D82</f>
        <v>12262.076923076924</v>
      </c>
    </row>
    <row r="83" spans="2:6" ht="18" customHeight="1" x14ac:dyDescent="0.8">
      <c r="B83" s="8">
        <v>660</v>
      </c>
      <c r="C83" s="9">
        <f t="shared" si="8"/>
        <v>10000</v>
      </c>
      <c r="D83" s="9">
        <f t="shared" si="9"/>
        <v>909.09090909090912</v>
      </c>
      <c r="E83" s="9">
        <f t="shared" si="10"/>
        <v>1359.6000000000001</v>
      </c>
      <c r="F83" s="9">
        <f t="shared" si="11"/>
        <v>12268.69090909091</v>
      </c>
    </row>
    <row r="84" spans="2:6" ht="18" customHeight="1" x14ac:dyDescent="0.8">
      <c r="B84" s="8">
        <v>670</v>
      </c>
      <c r="C84" s="9">
        <f t="shared" si="8"/>
        <v>10000</v>
      </c>
      <c r="D84" s="9">
        <f t="shared" si="9"/>
        <v>895.52238805970148</v>
      </c>
      <c r="E84" s="9">
        <f t="shared" si="10"/>
        <v>1380.2</v>
      </c>
      <c r="F84" s="9">
        <f t="shared" si="11"/>
        <v>12275.722388059703</v>
      </c>
    </row>
    <row r="85" spans="2:6" ht="18" customHeight="1" x14ac:dyDescent="0.8">
      <c r="B85" s="8">
        <v>680</v>
      </c>
      <c r="C85" s="9">
        <f t="shared" si="8"/>
        <v>10000</v>
      </c>
      <c r="D85" s="9">
        <f t="shared" si="9"/>
        <v>882.35294117647061</v>
      </c>
      <c r="E85" s="9">
        <f t="shared" si="10"/>
        <v>1400.8</v>
      </c>
      <c r="F85" s="9">
        <f t="shared" si="11"/>
        <v>12283.15294117647</v>
      </c>
    </row>
    <row r="86" spans="2:6" ht="18" customHeight="1" x14ac:dyDescent="0.8">
      <c r="B86" s="8">
        <v>690</v>
      </c>
      <c r="C86" s="9">
        <f t="shared" si="8"/>
        <v>10000</v>
      </c>
      <c r="D86" s="9">
        <f t="shared" si="9"/>
        <v>869.56521739130437</v>
      </c>
      <c r="E86" s="9">
        <f t="shared" si="10"/>
        <v>1421.4</v>
      </c>
      <c r="F86" s="9">
        <f t="shared" si="11"/>
        <v>12290.965217391304</v>
      </c>
    </row>
    <row r="87" spans="2:6" ht="18" customHeight="1" x14ac:dyDescent="0.8">
      <c r="B87" s="8">
        <v>700</v>
      </c>
      <c r="C87" s="9">
        <f t="shared" si="8"/>
        <v>10000</v>
      </c>
      <c r="D87" s="9">
        <f t="shared" si="9"/>
        <v>857.14285714285711</v>
      </c>
      <c r="E87" s="9">
        <f t="shared" si="10"/>
        <v>1442</v>
      </c>
      <c r="F87" s="9">
        <f t="shared" si="11"/>
        <v>12299.142857142857</v>
      </c>
    </row>
    <row r="88" spans="2:6" ht="18" customHeight="1" x14ac:dyDescent="0.8">
      <c r="B88" s="8">
        <v>710</v>
      </c>
      <c r="C88" s="9">
        <f t="shared" si="8"/>
        <v>10000</v>
      </c>
      <c r="D88" s="9">
        <f t="shared" si="9"/>
        <v>845.07042253521126</v>
      </c>
      <c r="E88" s="9">
        <f t="shared" si="10"/>
        <v>1462.6000000000001</v>
      </c>
      <c r="F88" s="9">
        <f t="shared" si="11"/>
        <v>12307.670422535211</v>
      </c>
    </row>
    <row r="89" spans="2:6" ht="18" customHeight="1" x14ac:dyDescent="0.8">
      <c r="B89" s="8">
        <v>720</v>
      </c>
      <c r="C89" s="9">
        <f t="shared" si="8"/>
        <v>10000</v>
      </c>
      <c r="D89" s="9">
        <f t="shared" si="9"/>
        <v>833.33333333333337</v>
      </c>
      <c r="E89" s="9">
        <f t="shared" si="10"/>
        <v>1483.2</v>
      </c>
      <c r="F89" s="9">
        <f t="shared" si="11"/>
        <v>12316.533333333335</v>
      </c>
    </row>
    <row r="90" spans="2:6" ht="18" customHeight="1" x14ac:dyDescent="0.8">
      <c r="B90" s="8">
        <v>730</v>
      </c>
      <c r="C90" s="9">
        <f t="shared" si="8"/>
        <v>10000</v>
      </c>
      <c r="D90" s="9">
        <f t="shared" si="9"/>
        <v>821.91780821917803</v>
      </c>
      <c r="E90" s="9">
        <f t="shared" si="10"/>
        <v>1503.8</v>
      </c>
      <c r="F90" s="9">
        <f t="shared" si="11"/>
        <v>12325.717808219177</v>
      </c>
    </row>
    <row r="91" spans="2:6" ht="18" customHeight="1" x14ac:dyDescent="0.8">
      <c r="B91" s="8">
        <v>740</v>
      </c>
      <c r="C91" s="9">
        <f t="shared" si="8"/>
        <v>10000</v>
      </c>
      <c r="D91" s="9">
        <f t="shared" si="9"/>
        <v>810.81081081081084</v>
      </c>
      <c r="E91" s="9">
        <f t="shared" si="10"/>
        <v>1524.4</v>
      </c>
      <c r="F91" s="9">
        <f t="shared" si="11"/>
        <v>12335.210810810811</v>
      </c>
    </row>
    <row r="92" spans="2:6" ht="18" customHeight="1" x14ac:dyDescent="0.8">
      <c r="B92" s="8">
        <v>750</v>
      </c>
      <c r="C92" s="9">
        <f t="shared" si="8"/>
        <v>10000</v>
      </c>
      <c r="D92" s="9">
        <f t="shared" si="9"/>
        <v>800</v>
      </c>
      <c r="E92" s="9">
        <f t="shared" si="10"/>
        <v>1545</v>
      </c>
      <c r="F92" s="9">
        <f t="shared" si="11"/>
        <v>12345</v>
      </c>
    </row>
    <row r="93" spans="2:6" ht="18" customHeight="1" x14ac:dyDescent="0.8">
      <c r="B93" s="8">
        <v>760</v>
      </c>
      <c r="C93" s="9">
        <f t="shared" si="8"/>
        <v>10000</v>
      </c>
      <c r="D93" s="9">
        <f t="shared" si="9"/>
        <v>789.47368421052636</v>
      </c>
      <c r="E93" s="9">
        <f t="shared" si="10"/>
        <v>1565.6000000000001</v>
      </c>
      <c r="F93" s="9">
        <f t="shared" si="11"/>
        <v>12355.073684210527</v>
      </c>
    </row>
    <row r="94" spans="2:6" ht="18" customHeight="1" x14ac:dyDescent="0.8">
      <c r="B94" s="8">
        <v>770</v>
      </c>
      <c r="C94" s="9">
        <f t="shared" si="8"/>
        <v>10000</v>
      </c>
      <c r="D94" s="9">
        <f t="shared" si="9"/>
        <v>779.22077922077926</v>
      </c>
      <c r="E94" s="9">
        <f t="shared" si="10"/>
        <v>1586.2</v>
      </c>
      <c r="F94" s="9">
        <f t="shared" si="11"/>
        <v>12365.42077922078</v>
      </c>
    </row>
    <row r="95" spans="2:6" ht="18" customHeight="1" x14ac:dyDescent="0.8">
      <c r="B95" s="8">
        <v>780</v>
      </c>
      <c r="C95" s="9">
        <f t="shared" si="8"/>
        <v>10000</v>
      </c>
      <c r="D95" s="9">
        <f t="shared" si="9"/>
        <v>769.23076923076928</v>
      </c>
      <c r="E95" s="9">
        <f t="shared" si="10"/>
        <v>1606.8</v>
      </c>
      <c r="F95" s="9">
        <f t="shared" si="11"/>
        <v>12376.030769230769</v>
      </c>
    </row>
    <row r="96" spans="2:6" ht="18" customHeight="1" x14ac:dyDescent="0.8">
      <c r="B96" s="8">
        <v>790</v>
      </c>
      <c r="C96" s="9">
        <f t="shared" si="8"/>
        <v>10000</v>
      </c>
      <c r="D96" s="9">
        <f t="shared" si="9"/>
        <v>759.49367088607596</v>
      </c>
      <c r="E96" s="9">
        <f t="shared" si="10"/>
        <v>1627.4</v>
      </c>
      <c r="F96" s="9">
        <f t="shared" si="11"/>
        <v>12386.893670886075</v>
      </c>
    </row>
    <row r="97" spans="2:6" ht="18" customHeight="1" x14ac:dyDescent="0.8">
      <c r="B97" s="8">
        <v>800</v>
      </c>
      <c r="C97" s="9">
        <f t="shared" si="8"/>
        <v>10000</v>
      </c>
      <c r="D97" s="9">
        <f t="shared" si="9"/>
        <v>750</v>
      </c>
      <c r="E97" s="9">
        <f t="shared" si="10"/>
        <v>1648</v>
      </c>
      <c r="F97" s="9">
        <f t="shared" si="11"/>
        <v>12398</v>
      </c>
    </row>
    <row r="98" spans="2:6" ht="18" customHeight="1" x14ac:dyDescent="0.8">
      <c r="B98" s="8">
        <v>810</v>
      </c>
      <c r="C98" s="9">
        <f t="shared" si="8"/>
        <v>10000</v>
      </c>
      <c r="D98" s="9">
        <f t="shared" si="9"/>
        <v>740.74074074074076</v>
      </c>
      <c r="E98" s="9">
        <f t="shared" si="10"/>
        <v>1668.6000000000001</v>
      </c>
      <c r="F98" s="9">
        <f t="shared" si="11"/>
        <v>12409.340740740741</v>
      </c>
    </row>
    <row r="99" spans="2:6" ht="18" customHeight="1" x14ac:dyDescent="0.8">
      <c r="B99" s="8">
        <v>820</v>
      </c>
      <c r="C99" s="9">
        <f t="shared" si="8"/>
        <v>10000</v>
      </c>
      <c r="D99" s="9">
        <f t="shared" si="9"/>
        <v>731.70731707317077</v>
      </c>
      <c r="E99" s="9">
        <f t="shared" si="10"/>
        <v>1689.2</v>
      </c>
      <c r="F99" s="9">
        <f t="shared" si="11"/>
        <v>12420.907317073172</v>
      </c>
    </row>
    <row r="100" spans="2:6" ht="18" customHeight="1" x14ac:dyDescent="0.8">
      <c r="B100" s="8">
        <v>830</v>
      </c>
      <c r="C100" s="9">
        <f t="shared" si="8"/>
        <v>10000</v>
      </c>
      <c r="D100" s="9">
        <f t="shared" si="9"/>
        <v>722.89156626506019</v>
      </c>
      <c r="E100" s="9">
        <f t="shared" si="10"/>
        <v>1709.8</v>
      </c>
      <c r="F100" s="9">
        <f t="shared" si="11"/>
        <v>12432.691566265059</v>
      </c>
    </row>
    <row r="101" spans="2:6" ht="18" customHeight="1" x14ac:dyDescent="0.8">
      <c r="B101" s="8">
        <v>840</v>
      </c>
      <c r="C101" s="9">
        <f t="shared" si="8"/>
        <v>10000</v>
      </c>
      <c r="D101" s="9">
        <f t="shared" si="9"/>
        <v>714.28571428571433</v>
      </c>
      <c r="E101" s="9">
        <f t="shared" si="10"/>
        <v>1730.4</v>
      </c>
      <c r="F101" s="9">
        <f t="shared" si="11"/>
        <v>12444.685714285713</v>
      </c>
    </row>
    <row r="102" spans="2:6" ht="18" customHeight="1" x14ac:dyDescent="0.8">
      <c r="B102" s="8">
        <v>850</v>
      </c>
      <c r="C102" s="9">
        <f t="shared" si="8"/>
        <v>10000</v>
      </c>
      <c r="D102" s="9">
        <f t="shared" si="9"/>
        <v>705.88235294117646</v>
      </c>
      <c r="E102" s="9">
        <f t="shared" si="10"/>
        <v>1751</v>
      </c>
      <c r="F102" s="9">
        <f t="shared" si="11"/>
        <v>12456.882352941177</v>
      </c>
    </row>
    <row r="103" spans="2:6" ht="18" customHeight="1" x14ac:dyDescent="0.8">
      <c r="B103" s="8">
        <v>860</v>
      </c>
      <c r="C103" s="9">
        <f t="shared" si="8"/>
        <v>10000</v>
      </c>
      <c r="D103" s="9">
        <f t="shared" si="9"/>
        <v>697.67441860465112</v>
      </c>
      <c r="E103" s="9">
        <f t="shared" si="10"/>
        <v>1771.6000000000001</v>
      </c>
      <c r="F103" s="9">
        <f t="shared" si="11"/>
        <v>12469.274418604651</v>
      </c>
    </row>
    <row r="104" spans="2:6" ht="18" customHeight="1" x14ac:dyDescent="0.8">
      <c r="B104" s="8">
        <v>870</v>
      </c>
      <c r="C104" s="9">
        <f t="shared" si="8"/>
        <v>10000</v>
      </c>
      <c r="D104" s="9">
        <f t="shared" si="9"/>
        <v>689.65517241379314</v>
      </c>
      <c r="E104" s="9">
        <f t="shared" si="10"/>
        <v>1792.2</v>
      </c>
      <c r="F104" s="9">
        <f t="shared" si="11"/>
        <v>12481.855172413794</v>
      </c>
    </row>
    <row r="105" spans="2:6" ht="18" customHeight="1" x14ac:dyDescent="0.8">
      <c r="B105" s="8">
        <v>880</v>
      </c>
      <c r="C105" s="9">
        <f t="shared" si="8"/>
        <v>10000</v>
      </c>
      <c r="D105" s="9">
        <f t="shared" si="9"/>
        <v>681.81818181818187</v>
      </c>
      <c r="E105" s="9">
        <f t="shared" si="10"/>
        <v>1812.8</v>
      </c>
      <c r="F105" s="9">
        <f t="shared" si="11"/>
        <v>12494.618181818181</v>
      </c>
    </row>
    <row r="106" spans="2:6" ht="18" customHeight="1" x14ac:dyDescent="0.8">
      <c r="B106" s="8">
        <v>890</v>
      </c>
      <c r="C106" s="9">
        <f t="shared" si="8"/>
        <v>10000</v>
      </c>
      <c r="D106" s="9">
        <f t="shared" si="9"/>
        <v>674.15730337078651</v>
      </c>
      <c r="E106" s="9">
        <f t="shared" si="10"/>
        <v>1833.4</v>
      </c>
      <c r="F106" s="9">
        <f t="shared" si="11"/>
        <v>12507.557303370786</v>
      </c>
    </row>
    <row r="107" spans="2:6" ht="18" customHeight="1" x14ac:dyDescent="0.8">
      <c r="B107" s="8">
        <v>900</v>
      </c>
      <c r="C107" s="9">
        <f t="shared" si="8"/>
        <v>10000</v>
      </c>
      <c r="D107" s="9">
        <f t="shared" si="9"/>
        <v>666.66666666666663</v>
      </c>
      <c r="E107" s="9">
        <f t="shared" si="10"/>
        <v>1854</v>
      </c>
      <c r="F107" s="9">
        <f t="shared" si="11"/>
        <v>12520.666666666666</v>
      </c>
    </row>
    <row r="108" spans="2:6" ht="18" customHeight="1" x14ac:dyDescent="0.8">
      <c r="B108" s="8">
        <v>910</v>
      </c>
      <c r="C108" s="9">
        <f t="shared" si="8"/>
        <v>10000</v>
      </c>
      <c r="D108" s="9">
        <f t="shared" si="9"/>
        <v>659.34065934065939</v>
      </c>
      <c r="E108" s="9">
        <f t="shared" si="10"/>
        <v>1874.6000000000001</v>
      </c>
      <c r="F108" s="9">
        <f t="shared" si="11"/>
        <v>12533.94065934066</v>
      </c>
    </row>
    <row r="109" spans="2:6" ht="18" customHeight="1" x14ac:dyDescent="0.8">
      <c r="B109" s="8">
        <v>920</v>
      </c>
      <c r="C109" s="9">
        <f t="shared" si="8"/>
        <v>10000</v>
      </c>
      <c r="D109" s="9">
        <f t="shared" si="9"/>
        <v>652.17391304347825</v>
      </c>
      <c r="E109" s="9">
        <f t="shared" si="10"/>
        <v>1895.2</v>
      </c>
      <c r="F109" s="9">
        <f t="shared" si="11"/>
        <v>12547.373913043479</v>
      </c>
    </row>
    <row r="110" spans="2:6" ht="18" customHeight="1" x14ac:dyDescent="0.8">
      <c r="B110" s="8">
        <v>930</v>
      </c>
      <c r="C110" s="9">
        <f t="shared" si="8"/>
        <v>10000</v>
      </c>
      <c r="D110" s="9">
        <f t="shared" si="9"/>
        <v>645.16129032258061</v>
      </c>
      <c r="E110" s="9">
        <f t="shared" si="10"/>
        <v>1915.8</v>
      </c>
      <c r="F110" s="9">
        <f t="shared" si="11"/>
        <v>12560.961290322581</v>
      </c>
    </row>
    <row r="111" spans="2:6" ht="18" customHeight="1" x14ac:dyDescent="0.8">
      <c r="B111" s="8">
        <v>940</v>
      </c>
      <c r="C111" s="9">
        <f t="shared" si="8"/>
        <v>10000</v>
      </c>
      <c r="D111" s="9">
        <f t="shared" si="9"/>
        <v>638.29787234042556</v>
      </c>
      <c r="E111" s="9">
        <f t="shared" si="10"/>
        <v>1936.4</v>
      </c>
      <c r="F111" s="9">
        <f t="shared" si="11"/>
        <v>12574.697872340425</v>
      </c>
    </row>
    <row r="112" spans="2:6" ht="18" customHeight="1" x14ac:dyDescent="0.8">
      <c r="B112" s="8">
        <v>950</v>
      </c>
      <c r="C112" s="9">
        <f t="shared" si="8"/>
        <v>10000</v>
      </c>
      <c r="D112" s="9">
        <f t="shared" si="9"/>
        <v>631.57894736842104</v>
      </c>
      <c r="E112" s="9">
        <f t="shared" si="10"/>
        <v>1957</v>
      </c>
      <c r="F112" s="9">
        <f t="shared" si="11"/>
        <v>12588.578947368422</v>
      </c>
    </row>
    <row r="113" spans="2:6" ht="18" customHeight="1" x14ac:dyDescent="0.8">
      <c r="B113" s="8">
        <v>960</v>
      </c>
      <c r="C113" s="9">
        <f t="shared" si="8"/>
        <v>10000</v>
      </c>
      <c r="D113" s="9">
        <f t="shared" si="9"/>
        <v>625</v>
      </c>
      <c r="E113" s="9">
        <f t="shared" si="10"/>
        <v>1977.6000000000001</v>
      </c>
      <c r="F113" s="9">
        <f t="shared" si="11"/>
        <v>12602.6</v>
      </c>
    </row>
    <row r="114" spans="2:6" ht="18" customHeight="1" x14ac:dyDescent="0.8">
      <c r="B114" s="8">
        <v>970</v>
      </c>
      <c r="C114" s="9">
        <f t="shared" si="8"/>
        <v>10000</v>
      </c>
      <c r="D114" s="9">
        <f t="shared" si="9"/>
        <v>618.5567010309278</v>
      </c>
      <c r="E114" s="9">
        <f t="shared" si="10"/>
        <v>1998.2</v>
      </c>
      <c r="F114" s="9">
        <f t="shared" ref="F114:F145" si="12">C114+E114+D114</f>
        <v>12616.756701030929</v>
      </c>
    </row>
    <row r="115" spans="2:6" ht="18" customHeight="1" x14ac:dyDescent="0.8">
      <c r="B115" s="8">
        <v>980</v>
      </c>
      <c r="C115" s="9">
        <f t="shared" si="8"/>
        <v>10000</v>
      </c>
      <c r="D115" s="9">
        <f t="shared" si="9"/>
        <v>612.24489795918362</v>
      </c>
      <c r="E115" s="9">
        <f t="shared" si="10"/>
        <v>2018.8</v>
      </c>
      <c r="F115" s="9">
        <f t="shared" si="12"/>
        <v>12631.044897959182</v>
      </c>
    </row>
    <row r="116" spans="2:6" ht="18" customHeight="1" x14ac:dyDescent="0.8">
      <c r="B116" s="8">
        <v>990</v>
      </c>
      <c r="C116" s="9">
        <f t="shared" si="8"/>
        <v>10000</v>
      </c>
      <c r="D116" s="9">
        <f t="shared" si="9"/>
        <v>606.06060606060601</v>
      </c>
      <c r="E116" s="9">
        <f t="shared" si="10"/>
        <v>2039.4</v>
      </c>
      <c r="F116" s="9">
        <f t="shared" si="12"/>
        <v>12645.460606060606</v>
      </c>
    </row>
    <row r="117" spans="2:6" ht="18" customHeight="1" x14ac:dyDescent="0.8">
      <c r="B117" s="8">
        <v>1000</v>
      </c>
      <c r="C117" s="9">
        <f t="shared" si="8"/>
        <v>10000</v>
      </c>
      <c r="D117" s="9">
        <f t="shared" si="9"/>
        <v>600</v>
      </c>
      <c r="E117" s="9">
        <f t="shared" si="10"/>
        <v>2060</v>
      </c>
      <c r="F117" s="9">
        <f t="shared" si="12"/>
        <v>12660</v>
      </c>
    </row>
  </sheetData>
  <mergeCells count="8">
    <mergeCell ref="B12:C12"/>
    <mergeCell ref="B13:C13"/>
    <mergeCell ref="B6:C6"/>
    <mergeCell ref="B7:C7"/>
    <mergeCell ref="B8:C8"/>
    <mergeCell ref="B9:C9"/>
    <mergeCell ref="B10:C10"/>
    <mergeCell ref="B11:C11"/>
  </mergeCells>
  <pageMargins left="0.74803149606299213" right="0.74803149606299213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 et calculs</vt:lpstr>
      <vt:lpstr>Figure coût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Longin</dc:creator>
  <cp:keywords>Cours Gestion financière exercice Coût des stocks</cp:keywords>
  <cp:lastModifiedBy>Longin</cp:lastModifiedBy>
  <cp:lastPrinted>2001-05-07T17:14:33Z</cp:lastPrinted>
  <dcterms:created xsi:type="dcterms:W3CDTF">2019-05-12T09:25:02Z</dcterms:created>
  <dcterms:modified xsi:type="dcterms:W3CDTF">2023-04-20T21:25:16Z</dcterms:modified>
</cp:coreProperties>
</file>